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Balatonföldvár\Előterjesztés\240222\"/>
    </mc:Choice>
  </mc:AlternateContent>
  <xr:revisionPtr revIDLastSave="0" documentId="13_ncr:1_{0F1D9718-CD77-4236-AB2B-431BDFBF35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lőlap" sheetId="1" r:id="rId1"/>
    <sheet name="Szolgáltatási terv" sheetId="2" r:id="rId2"/>
    <sheet name="Záradék" sheetId="4" r:id="rId3"/>
    <sheet name="Alapszolg fa." sheetId="5" r:id="rId4"/>
    <sheet name="Jogszabályi előírás" sheetId="7" r:id="rId5"/>
    <sheet name="Kormányzati funkciókód" sheetId="6" r:id="rId6"/>
    <sheet name="Ált. infó" sheetId="8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2" l="1"/>
  <c r="L37" i="2"/>
  <c r="F30" i="2" l="1"/>
  <c r="F37" i="2" s="1"/>
  <c r="I4" i="2" l="1"/>
  <c r="J4" i="2"/>
  <c r="M4" i="2"/>
  <c r="I33" i="2"/>
  <c r="J33" i="2"/>
  <c r="M33" i="2"/>
  <c r="I5" i="2"/>
  <c r="J5" i="2"/>
  <c r="M5" i="2"/>
  <c r="I6" i="2"/>
  <c r="J7" i="2"/>
  <c r="M8" i="2"/>
  <c r="I10" i="2"/>
  <c r="J11" i="2"/>
  <c r="M12" i="2"/>
  <c r="I14" i="2"/>
  <c r="J15" i="2"/>
  <c r="M16" i="2"/>
  <c r="I18" i="2"/>
  <c r="J19" i="2"/>
  <c r="M20" i="2"/>
  <c r="I21" i="2"/>
  <c r="J22" i="2"/>
  <c r="M23" i="2"/>
  <c r="I25" i="2"/>
  <c r="J26" i="2"/>
  <c r="M27" i="2"/>
  <c r="I29" i="2"/>
  <c r="J31" i="2"/>
  <c r="M32" i="2"/>
  <c r="I35" i="2"/>
  <c r="J36" i="2"/>
  <c r="J6" i="2"/>
  <c r="M7" i="2"/>
  <c r="I9" i="2"/>
  <c r="J10" i="2"/>
  <c r="M11" i="2"/>
  <c r="I13" i="2"/>
  <c r="J14" i="2"/>
  <c r="M15" i="2"/>
  <c r="I17" i="2"/>
  <c r="J18" i="2"/>
  <c r="M19" i="2"/>
  <c r="J21" i="2"/>
  <c r="M22" i="2"/>
  <c r="I24" i="2"/>
  <c r="J25" i="2"/>
  <c r="M26" i="2"/>
  <c r="I28" i="2"/>
  <c r="J29" i="2"/>
  <c r="M31" i="2"/>
  <c r="I34" i="2"/>
  <c r="J35" i="2"/>
  <c r="M36" i="2"/>
  <c r="M6" i="2"/>
  <c r="I8" i="2"/>
  <c r="J9" i="2"/>
  <c r="M10" i="2"/>
  <c r="I12" i="2"/>
  <c r="J13" i="2"/>
  <c r="M14" i="2"/>
  <c r="I16" i="2"/>
  <c r="J17" i="2"/>
  <c r="M18" i="2"/>
  <c r="I20" i="2"/>
  <c r="M21" i="2"/>
  <c r="I23" i="2"/>
  <c r="J24" i="2"/>
  <c r="M25" i="2"/>
  <c r="I27" i="2"/>
  <c r="J28" i="2"/>
  <c r="M29" i="2"/>
  <c r="I32" i="2"/>
  <c r="J34" i="2"/>
  <c r="M35" i="2"/>
  <c r="I7" i="2"/>
  <c r="J8" i="2"/>
  <c r="M9" i="2"/>
  <c r="I11" i="2"/>
  <c r="J12" i="2"/>
  <c r="M13" i="2"/>
  <c r="I15" i="2"/>
  <c r="J16" i="2"/>
  <c r="M17" i="2"/>
  <c r="I19" i="2"/>
  <c r="J20" i="2"/>
  <c r="I22" i="2"/>
  <c r="J23" i="2"/>
  <c r="M24" i="2"/>
  <c r="I26" i="2"/>
  <c r="J32" i="2"/>
  <c r="M34" i="2"/>
  <c r="M28" i="2"/>
  <c r="I31" i="2"/>
  <c r="J27" i="2"/>
  <c r="I36" i="2"/>
  <c r="K38" i="2"/>
  <c r="L38" i="2"/>
  <c r="N31" i="2"/>
  <c r="N38" i="2" s="1"/>
  <c r="M38" i="2" l="1"/>
  <c r="M37" i="2"/>
  <c r="I39" i="2" l="1"/>
  <c r="J37" i="2"/>
  <c r="I37" i="2"/>
</calcChain>
</file>

<file path=xl/sharedStrings.xml><?xml version="1.0" encoding="utf-8"?>
<sst xmlns="http://schemas.openxmlformats.org/spreadsheetml/2006/main" count="250" uniqueCount="201">
  <si>
    <t>Tárgyév</t>
  </si>
  <si>
    <t>Település neve</t>
  </si>
  <si>
    <t>A közművelődési alapszolgáltatás ellátásának módja</t>
  </si>
  <si>
    <t>Közművelődési intézmény neve</t>
  </si>
  <si>
    <t>Közművelődési intézmény székhely címe</t>
  </si>
  <si>
    <t xml:space="preserve">Ellátott alapszolgáltatások </t>
  </si>
  <si>
    <t>Felelős vezető neve</t>
  </si>
  <si>
    <t>Szakmai vezető neve</t>
  </si>
  <si>
    <t>Kitöltő neve és beosztása</t>
  </si>
  <si>
    <t>Kitöltő telefonszáma</t>
  </si>
  <si>
    <t>Kitöltő e-mail címe</t>
  </si>
  <si>
    <t>Jóváhagyási záradék</t>
  </si>
  <si>
    <t>Közművelődési alapszolgáltatások 
Kultv. 76. § (3)</t>
  </si>
  <si>
    <t>Művelődő közösségek létrejöttének elősegítése, működésük támogatása, fejlődésük segítése, a közművelődési tevékenységek és a művelődő közösségek számára helyszín biztosítása</t>
  </si>
  <si>
    <t>A közösségi és társadalmi részvétel fejlesztése</t>
  </si>
  <si>
    <t>Az egész életre kiterjedő tanulás feltételeinek biztosítása</t>
  </si>
  <si>
    <t>A hagyományos közösségi kulturális értékek átörökítése feltételeinek biztosítása</t>
  </si>
  <si>
    <t>Az amatőr alkotó- és előadó-művészeti tevékenység feltételeinek biztosítása</t>
  </si>
  <si>
    <t>Kulturális alapú gazdaságfejlesztés</t>
  </si>
  <si>
    <t>A közösségi tevékenység megnevezése</t>
  </si>
  <si>
    <t>A közösségi tevékenység célja</t>
  </si>
  <si>
    <t>Szolgáltatási terv 20/2018. (VII. 9.) EMMI rendelet 3. § (2)</t>
  </si>
  <si>
    <t>A közösségi tevékenység rendszeressége vagy tervezett időpontja, időtartama</t>
  </si>
  <si>
    <t>A közösségi tevékenységben részt vevők tervezett száma (fő)</t>
  </si>
  <si>
    <t>A közösségi tevékenység helyszíne/ helyszínei</t>
  </si>
  <si>
    <t>(2) Önkormányzati támogatás (állami normatíván kívül)</t>
  </si>
  <si>
    <t>(3)                Egyéb hazai állami pályázati támogatás (NKA, Csoóri Alap, egyedi támogatás..)</t>
  </si>
  <si>
    <t>(4)                 Európai Uniós pályázati támogatás</t>
  </si>
  <si>
    <t>(1)               Állami normatíva</t>
  </si>
  <si>
    <t>(5)               Saját bevétel</t>
  </si>
  <si>
    <t>(6)               Egyéb bevételi forrás (adomány, Norvég Alap…)</t>
  </si>
  <si>
    <t>Rendezvény/program/projekt 1.</t>
  </si>
  <si>
    <t>Rendezvény/program/projekt 2.</t>
  </si>
  <si>
    <t>Rendezvény/program/projekt 4.</t>
  </si>
  <si>
    <t>Egyéb,  nem kötelezően ellátandó közmű-velődési feladat</t>
  </si>
  <si>
    <t>Helyszín biztosítása a művelődő közösségnek a rendszeres és alkalomszerű művelődési, közösségi tevékenység végzéséhez.</t>
  </si>
  <si>
    <t>Adminisztrációs, irodatechnikai támogatás, információ szolgáltatás a művelődő közösség számára.</t>
  </si>
  <si>
    <r>
      <t>a)</t>
    </r>
    <r>
      <rPr>
        <sz val="11"/>
        <color theme="1"/>
        <rFont val="Calibri"/>
        <family val="2"/>
        <charset val="238"/>
        <scheme val="minor"/>
      </rPr>
      <t xml:space="preserve"> a képzőművészet, a zeneművészet, a táncművészet, a színház- és bábművészet, a versmondás, a film- és médiaművészetek, az irodalom területén tevékenységet folytató amatőrművészeti csoportot, szakkört, klubot szervez, elősegíti azok létrejöttét, támogatja azok működését, valamint</t>
    </r>
  </si>
  <si>
    <r>
      <t>b)</t>
    </r>
    <r>
      <rPr>
        <sz val="11"/>
        <color theme="1"/>
        <rFont val="Calibri"/>
        <family val="2"/>
        <charset val="238"/>
        <scheme val="minor"/>
      </rPr>
      <t xml:space="preserve"> az </t>
    </r>
    <r>
      <rPr>
        <i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pont szerinti közösségek tevékenységének támogatása érdekében szakmai és infrastrukturális támogatást nyújt.</t>
    </r>
  </si>
  <si>
    <t>A tehetséggondozás és -fejlesztés feltételeinek biztosítása</t>
  </si>
  <si>
    <r>
      <t>a)</t>
    </r>
    <r>
      <rPr>
        <sz val="11"/>
        <color theme="1"/>
        <rFont val="Calibri"/>
        <family val="2"/>
        <charset val="238"/>
        <scheme val="minor"/>
      </rPr>
      <t xml:space="preserve"> a településen élő vagy tanuló hátrányos helyzetű személyek tehetségének kibontakoztatása, kompetenciáinak fejlesztése érdekében művészeti és egyéb foglalkozásokat, szakköröket, klubokat működtet, támogatja azok megvalósítását, valamint</t>
    </r>
  </si>
  <si>
    <r>
      <t>b)</t>
    </r>
    <r>
      <rPr>
        <sz val="11"/>
        <color theme="1"/>
        <rFont val="Calibri"/>
        <family val="2"/>
        <charset val="238"/>
        <scheme val="minor"/>
      </rPr>
      <t xml:space="preserve"> felzárkóztatást segítő tanórán kívüli foglalkozásokat biztosít.</t>
    </r>
  </si>
  <si>
    <r>
      <rPr>
        <b/>
        <sz val="11"/>
        <color theme="1"/>
        <rFont val="Calibri"/>
        <family val="2"/>
        <charset val="238"/>
        <scheme val="minor"/>
      </rPr>
      <t>68/2013. (XII. 29.) NGM rendelet
a kormányzati funkciók, államháztartási szakfeladatok és szakágazatok osztályozási rendjéről</t>
    </r>
    <r>
      <rPr>
        <sz val="11"/>
        <color theme="1"/>
        <rFont val="Calibri"/>
        <family val="2"/>
        <charset val="238"/>
        <scheme val="minor"/>
      </rPr>
      <t xml:space="preserve">
</t>
    </r>
  </si>
  <si>
    <r>
      <rPr>
        <b/>
        <sz val="11"/>
        <color theme="1"/>
        <rFont val="Calibri"/>
        <family val="2"/>
        <charset val="238"/>
        <scheme val="minor"/>
      </rPr>
      <t xml:space="preserve">082091    Közművelődés – közösségi és társadalmi részvétel fejlesztése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Ide tartozik:
- a helyi társadalom kapcsolatrendszerének, közösségi életének, érdekérvényesítésének, a különböző kultúrák közötti kapcsolatok kiépítésének és fenntartásának segítése, a közösség- és társadalmi részvétel, a közösségfejlesztés feltételrendszerének javítása, az állampolgári részvétel növelése, az önkéntesség és a virtuális közösségek erősítése, a gyermekek, az ifjúság, az idősek, a nemzetiségek és a külhoni magyarok közösségi művelődésének segítése, a szegénységben élők és kirekesztett csoportok társadalmi, kulturális részvételének fejlesztése, a megértés, a befogadás, az esélyegyenlőség elősegítése, mentálhigiénés, prevenciós programok megvalósítása.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</si>
  <si>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082092    Közművelődés – hagyományos közösségi kulturális értékek gondozása                                  </t>
    </r>
    <r>
      <rPr>
        <sz val="11"/>
        <color theme="1"/>
        <rFont val="Calibri"/>
        <family val="2"/>
        <charset val="238"/>
        <scheme val="minor"/>
      </rPr>
      <t>Ide tartozik:
- a település környezeti, szellemi, művészeti értékeinek, hagyományainak, helytörténetének, népművészetének, népi iparművészetének, szellemi kulturális örökségének feltárása, megismertetése, a helyi művelődési szokások és értéktárak, a magyar nyelv gondozása, gazdagítása, az egyetemes, a nemzeti, a nemzetiségi és más kisebbségi kultúra értékeinek megismertetése, az ünnepek kultúrájának gondozása.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</si>
  <si>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082093    Közművelődés – egész életre kiterjedő tanulás, amatőr művészetek                                                         </t>
    </r>
    <r>
      <rPr>
        <sz val="11"/>
        <color theme="1"/>
        <rFont val="Calibri"/>
        <family val="2"/>
        <charset val="238"/>
        <scheme val="minor"/>
      </rPr>
      <t>Ide tartozik:
- az öntevékeny, önképző tanfolyamok, életminőséget és életesélyt javító tanulási lehetőségek, népfőiskolák megteremtése, a tehetségfejlesztés, az ismeretszerző, az amatőr alkotó, művelődő közösségek tevékenységének elősegítése, alkotó művelődési közösségek, művészeti csoportok, körök, klubok, szabadegyetemek biztosítása.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</si>
  <si>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082094    Közművelődés – kulturális alapú gazdaságfejlesztés     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Ide tartozik:
- a kulturális turizmus, a kulturális vidékfejlesztés, a közösségi gazdaság feltételeinek biztosítása, a digitális tartalomszolgáltatás, továbbá az információs és kommunikációs technológiákhoz való hozzáférés biztosítása.</t>
    </r>
  </si>
  <si>
    <t>A szolgáltatási terv készítését a közművelődési alapszolgáltatások, valamint a közművelődési intézmények és a közösségi színterek követelményeiről szóló 20/2018. (VII. 9.) EMMI rendelet 3. § írja elő.</t>
  </si>
  <si>
    <t>Az éves szolgáltatási tervnek tartalmaznia kell a biztosított közművelődési alapszolgáltatások keretében tervezett közösségi programok, tevékenységek és folyamatok (a továbbiakban együtt: közösségi tevékenység) megnevezését; a közösségi tevékenység céljának rövid leírását, az egyes közösségi tevékenységek közművelődési alapszolgáltatásokba való besorolását azzal, hogy minden egyes közösségi tevékenység csak egy alapszolgáltatásba sorolható be; a közösségi tevékenység rendszerességét vagy tervezett időpontját és a résztvevők tervezett számát; a helyi lakosság közösségi tevékenységek megtervezésében, megvalósításában és értékelésében való részvételének módjait.</t>
  </si>
  <si>
    <t>Az éves szolgáltatási terv a helyi lakosság és annak önszerveződő közösségei érdeklődésén, igényein és szükségletein alapul, azt a feladatellátó a helyi lakosság és annak önszerveződő közösségei, valamint – ha az adott településen működik – a Közművelődési Kerekasztal bevonásával készíti elő.</t>
  </si>
  <si>
    <t>A feladatellátó az éves szolgáltatási tervet a feladatellátás helyén, továbbá a közművelődési intézményben vagy a közösségi színtérben, illetve a helyben szokásos módon közzéteszi legkésőbb a fenntartói jóváhagyást követő 15 napon belül.</t>
  </si>
  <si>
    <t>Közművelődési intézmény esetében az éves szolgáltatási terv a közművelődési intézmény éves munkatervének részét képezi.</t>
  </si>
  <si>
    <t>A szolgáltatási terv naptári évre készül.</t>
  </si>
  <si>
    <t>A szolgáltatási terv a normatív támogatás felhasználásának előzetes terve, a normatíva elszámolás igazoló dokumentuma.</t>
  </si>
  <si>
    <t>A szolgáltatási terv forrásszükségletének meg kell egyeznie az önkormányzat által jóváhagyott közművelődési terület érintő előirányzatokkal.</t>
  </si>
  <si>
    <t>Kihirdetési záradék</t>
  </si>
  <si>
    <r>
      <t>A közösségi tevékenységben</t>
    </r>
    <r>
      <rPr>
        <b/>
        <sz val="11"/>
        <color rgb="FFFF0000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a helyi lakosság részvételi módja</t>
    </r>
  </si>
  <si>
    <t>ÖSSZESEN ÁLLAMI NORMATÍVA</t>
  </si>
  <si>
    <t>Éves mukatervben szereplő bevételek összesítése</t>
  </si>
  <si>
    <t>ÉVES BEVÉTEL ÖSSZESEN (1)+(2)+(3)+(4)+(5)+(6)</t>
  </si>
  <si>
    <r>
      <t>a)</t>
    </r>
    <r>
      <rPr>
        <sz val="11"/>
        <rFont val="Calibri"/>
        <family val="2"/>
        <charset val="238"/>
        <scheme val="minor"/>
      </rPr>
      <t xml:space="preserve"> a helyi szellemi, épített és természeti örökségre építő közösségi és kreatív gazdaságot fejlesztő programokat, tevékenységeket és szolgáltatásokat szervez, támogatja azok megvalósítását;</t>
    </r>
  </si>
  <si>
    <r>
      <t>b)</t>
    </r>
    <r>
      <rPr>
        <sz val="11"/>
        <rFont val="Calibri"/>
        <family val="2"/>
        <charset val="238"/>
        <scheme val="minor"/>
      </rPr>
      <t xml:space="preserve"> az egyéni és közösségi tudást és kreativitást erőforrásként értelmező és használó helyi gazdaságot fejlesztő programokat kezdeményez,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</si>
  <si>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 kulturális terület- és településfejlesztéssel, helyi vállalkozás- és termékfejlesztéssel, kreatív iparral, a kulturális turizmussal kapcsolatos programokat, tevékenységeket, szolgáltatásokat szervez, támogatja azok megvalósulását, valamint</t>
    </r>
  </si>
  <si>
    <r>
      <t>d)</t>
    </r>
    <r>
      <rPr>
        <sz val="11"/>
        <rFont val="Calibri"/>
        <family val="2"/>
        <charset val="238"/>
        <scheme val="minor"/>
      </rPr>
      <t xml:space="preserve"> hozzásegít az információs és kommunikációs technológiák, a digitalizáció kulturális alapú használatához.</t>
    </r>
  </si>
  <si>
    <r>
      <t>a)</t>
    </r>
    <r>
      <rPr>
        <sz val="11"/>
        <rFont val="Calibri"/>
        <family val="2"/>
        <charset val="238"/>
        <scheme val="minor"/>
      </rPr>
      <t xml:space="preserve"> a helytörténettel, a népművészettel, a népi iparművészettel és a település szellemi kulturális örökségével kapcsolatos csoportot, szakkört, klubot működtet, támogatja a művelődő közösségek ezirányú munkáját;</t>
    </r>
  </si>
  <si>
    <r>
      <t>b)</t>
    </r>
    <r>
      <rPr>
        <sz val="11"/>
        <rFont val="Calibri"/>
        <family val="2"/>
        <charset val="238"/>
        <scheme val="minor"/>
      </rPr>
      <t xml:space="preserve"> részt vesz a helyi művelődési szokások gondozásában, gazdagításában, értéktárak kialakításában, gondozásában, a települési értékeket bemutató és népszerűsítő programokat, tevékenységeket, szolgáltatásokat szervez, és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</si>
  <si>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az anyanyelvápolás érdekében programokat, tevékenységeket, szolgáltatásokat szervez, támogatja a művelődő közösségek ezirányú munkáját;</t>
    </r>
  </si>
  <si>
    <r>
      <t>d)</t>
    </r>
    <r>
      <rPr>
        <sz val="11"/>
        <rFont val="Calibri"/>
        <family val="2"/>
        <charset val="238"/>
        <scheme val="minor"/>
      </rPr>
      <t xml:space="preserve"> a nemzeti, az európai és az egyetemes kultúra, továbbá a külhoni nemzetrészek kulturális értékeinek megismertetése érdekében programokat, tevékenységeket, szolgáltatásokat szervez, támogatja azok megvalósítását;</t>
    </r>
  </si>
  <si>
    <r>
      <t>e)</t>
    </r>
    <r>
      <rPr>
        <sz val="11"/>
        <rFont val="Calibri"/>
        <family val="2"/>
        <charset val="238"/>
        <scheme val="minor"/>
      </rPr>
      <t xml:space="preserve"> a helyi vagy térségi nemzetiségi vagy kisebbségi közösségek bevonásával a nemzetiségi és más kisebbségi kultúra értékeinek megismertetése érdekében programokat, tevékenységeket, szolgáltatásokat szervez, támogatja azok megvalósítását, valamint</t>
    </r>
  </si>
  <si>
    <r>
      <t>f)</t>
    </r>
    <r>
      <rPr>
        <sz val="11"/>
        <rFont val="Calibri"/>
        <family val="2"/>
        <charset val="238"/>
        <scheme val="minor"/>
      </rPr>
      <t xml:space="preserve"> az ünnepek kultúrájának gondozása érdekében a helyi szokások figyelembevételével, a művelődő közösségek, illetve a hagyományos közösségi kulturális értékek átörökítésével foglalkozó közösségek bevonásával szervezi az állami, a nemzeti, a társadalmi és településhez kötődő ünnepek helyi alkalmait, támogatja azok megvalósítását.</t>
    </r>
  </si>
  <si>
    <r>
      <t xml:space="preserve">A Kultv. 76. § (3) bekezdés </t>
    </r>
    <r>
      <rPr>
        <i/>
        <sz val="11"/>
        <rFont val="Calibri"/>
        <family val="2"/>
        <charset val="238"/>
        <scheme val="minor"/>
      </rPr>
      <t>a)</t>
    </r>
    <r>
      <rPr>
        <sz val="11"/>
        <rFont val="Calibri"/>
        <family val="2"/>
        <charset val="238"/>
        <scheme val="minor"/>
      </rPr>
      <t xml:space="preserve"> pontja szerinti közművelődési alapszolgáltatást a feladatellátó felsőfokú közművelődési szakképzettséggel vagy közösségi és civil fejlesztő szakember szakképzettséggel, képesítéssel, tanúsítvánnyal vagy szakmai tapasztalattal rendelkező szakember bevonásával valósítja meg.</t>
    </r>
  </si>
  <si>
    <t>Bemutatkozási lehetőségek teremtése a művelődő közösség számára.</t>
  </si>
  <si>
    <t>Fórum szervezése a Közművelődési Kerekasztal bevonásával, a művelődő közösségek vezetőinek részvételével, ahol a művelődő közösségek megfogalmazhatják a feladatellátással kapcsolatos észrevételeiket, javaslataikat.</t>
  </si>
  <si>
    <r>
      <t>a)</t>
    </r>
    <r>
      <rPr>
        <sz val="11"/>
        <rFont val="Calibri"/>
        <family val="2"/>
        <charset val="238"/>
        <scheme val="minor"/>
      </rPr>
      <t xml:space="preserve"> a helyi társadalom kapcsolatrendszerének, közösségi életének, érdekérvényesítésének, az állampolgári részvétel fejlődését elősegítő, közösségfejlesztő programokat, tevékenységeket vagy szolgáltatásokat szervez;</t>
    </r>
  </si>
  <si>
    <r>
      <t>b)</t>
    </r>
    <r>
      <rPr>
        <sz val="11"/>
        <rFont val="Calibri"/>
        <family val="2"/>
        <charset val="238"/>
        <scheme val="minor"/>
      </rPr>
      <t xml:space="preserve"> támogatja az önkéntes tevékenységeket, az önkéntességgel kapcsolatos programokat, vagy szolgáltatásokat szervez;</t>
    </r>
  </si>
  <si>
    <r>
      <t>c)</t>
    </r>
    <r>
      <rPr>
        <sz val="11"/>
        <rFont val="Calibri"/>
        <family val="2"/>
        <charset val="238"/>
        <scheme val="minor"/>
      </rPr>
      <t xml:space="preserve"> a gyermekek, az ifjúság, az idősek művelődését segítő, a családi életre nevelő családbarát, a generációk közötti kapcsolatokat, együttműködést elősegítő programokat, tevékenységeket vagy szolgáltatásokat szervez;</t>
    </r>
  </si>
  <si>
    <r>
      <t>d)</t>
    </r>
    <r>
      <rPr>
        <sz val="11"/>
        <rFont val="Calibri"/>
        <family val="2"/>
        <charset val="238"/>
        <scheme val="minor"/>
      </rPr>
      <t xml:space="preserve"> a különböző kultúrák közötti kapcsolatok kiépítését és fenntartását elősegítő programokat, tevékenységeket vagy szolgáltatásokat szervez;</t>
    </r>
  </si>
  <si>
    <r>
      <t>e)</t>
    </r>
    <r>
      <rPr>
        <sz val="11"/>
        <rFont val="Calibri"/>
        <family val="2"/>
        <charset val="238"/>
        <scheme val="minor"/>
      </rPr>
      <t xml:space="preserve"> a szegénységben vagy más hátránnyal élő csoportok társadalmi, kulturális részvételét fejlesztő, a megértést, a befogadást, a felzárkózást, az esélyegyenlőség megvalósulását elősegítő programokat, tevékenységeket vagy szolgáltatásokat szervez;</t>
    </r>
  </si>
  <si>
    <r>
      <t>f)</t>
    </r>
    <r>
      <rPr>
        <sz val="11"/>
        <rFont val="Calibri"/>
        <family val="2"/>
        <charset val="238"/>
        <scheme val="minor"/>
      </rPr>
      <t xml:space="preserve"> a lelki egészség megőrzését szolgáló, a függőséget, devianciát, áldozattá válást megelőző programokat, tevékenységeket vagy szolgáltatásokat szervez;</t>
    </r>
  </si>
  <si>
    <r>
      <t>g)</t>
    </r>
    <r>
      <rPr>
        <sz val="11"/>
        <rFont val="Calibri"/>
        <family val="2"/>
        <charset val="238"/>
        <scheme val="minor"/>
      </rPr>
      <t xml:space="preserve"> a települési önkormányzattal együttműködésben szakmai támogatást biztosít a helyi partnerségi egyeztetési, együttműködési folyamatok kialakításához és működtetéséhez, biztosítja a közösségi tervezési folyamatok szakmai, szervezési és technikai feltételeit, valamint</t>
    </r>
  </si>
  <si>
    <r>
      <t>h)</t>
    </r>
    <r>
      <rPr>
        <sz val="11"/>
        <rFont val="Calibri"/>
        <family val="2"/>
        <charset val="238"/>
        <scheme val="minor"/>
      </rPr>
      <t xml:space="preserve"> az </t>
    </r>
    <r>
      <rPr>
        <i/>
        <sz val="11"/>
        <rFont val="Calibri"/>
        <family val="2"/>
        <charset val="238"/>
        <scheme val="minor"/>
      </rPr>
      <t>a)–g)</t>
    </r>
    <r>
      <rPr>
        <sz val="11"/>
        <rFont val="Calibri"/>
        <family val="2"/>
        <charset val="238"/>
        <scheme val="minor"/>
      </rPr>
      <t xml:space="preserve"> pontban foglalt tevékenységek megvalósításában szakmai és infrastrukturális támogatást nyújt.</t>
    </r>
  </si>
  <si>
    <r>
      <t>a)</t>
    </r>
    <r>
      <rPr>
        <sz val="11"/>
        <rFont val="Calibri"/>
        <family val="2"/>
        <charset val="238"/>
        <scheme val="minor"/>
      </rPr>
      <t xml:space="preserve"> iskolarendszeren kívüli tanfolyamokat, képzési alkalmakat szervez, támogatja azok megvalósítását;</t>
    </r>
  </si>
  <si>
    <r>
      <t>b)</t>
    </r>
    <r>
      <rPr>
        <sz val="11"/>
        <rFont val="Calibri"/>
        <family val="2"/>
        <charset val="238"/>
        <scheme val="minor"/>
      </rPr>
      <t xml:space="preserve"> iskolarendszeren kívüli öntevékeny, önképző szakkörök, klubok, közösségek megalakulását, tevékenységét szervezi,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</si>
  <si>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az életminőséget és életesélyt javító tanulási lehetőségeket szervez, támogatja azok megvalósulását,</t>
    </r>
  </si>
  <si>
    <r>
      <t>d)</t>
    </r>
    <r>
      <rPr>
        <sz val="11"/>
        <rFont val="Calibri"/>
        <family val="2"/>
        <charset val="238"/>
        <scheme val="minor"/>
      </rPr>
      <t xml:space="preserve"> népfőiskolai programokat, szabadegyetemeket szervez, támogatja azok megvalósítását;</t>
    </r>
  </si>
  <si>
    <r>
      <t>e)</t>
    </r>
    <r>
      <rPr>
        <sz val="11"/>
        <rFont val="Calibri"/>
        <family val="2"/>
        <charset val="238"/>
        <scheme val="minor"/>
      </rPr>
      <t xml:space="preserve"> ismeretterjesztő alkalmakat szervez, támogatja azok megvalósítását és ismeretszerző lehetőségeket teremt, valamint</t>
    </r>
  </si>
  <si>
    <r>
      <t>f)</t>
    </r>
    <r>
      <rPr>
        <sz val="11"/>
        <rFont val="Calibri"/>
        <family val="2"/>
        <charset val="238"/>
        <scheme val="minor"/>
      </rPr>
      <t xml:space="preserve"> hozzásegít az elektronikus közszolgáltatások megismeréséhez, a digitális világban történő eligazodáshoz, az ezeket szolgáló eszközök alkalmazásához.</t>
    </r>
  </si>
  <si>
    <t>A feladatellátónak az általa nyújtott közművelődési alapszolgáltatás megszervezéséhez éves szolgáltatási tervet kell készítenie tárgyév március 1-jéig.</t>
  </si>
  <si>
    <t>A feladatellátó (önkormányzat) határozza meg, hogy az adott közművelődési alapszolgáltatáson belül mely szakmai feladatokat milyen módon és mértékben lát el.</t>
  </si>
  <si>
    <t>A helyi közművelődési rendeletben nevesített közművelődési kötelező alapszolgáltatást biztosító közművelődési közösségi színtér(ek), intézmények készítenek szolgáltatási tervet. Az intézmény a telephelyekre is figyelmmel egy szolgáltatási tervet készít.</t>
  </si>
  <si>
    <t>A teljeskörűség biztosítása érdekében lehetséges az önként vállalt, nem közművelődési alapszolgáltatási körben megvalósuló közösségi tevékenységek rögzítése is a Rendezvény/program/projekt sorokban.</t>
  </si>
  <si>
    <t>A szolgáltatási terv kitöltésével kapcsolatban követelmény a valósághűség, a hitelesség, a megalapozottság, a szakszerűség, a megbízhatóság, a  teljeskörűség.</t>
  </si>
  <si>
    <t>A jogszabályban előírt kötelező és a helyi közművelődési rendeletben meghatározott alapszolgáltatásoknál legalább egy feladatnak szerepelnie kell.</t>
  </si>
  <si>
    <t>Egy közösségi tevékenységet csak egyszer lehet a táblázatban szerepeltetni. Amennyiben a közösségi tevékenység több alapszolgáltatási jellemzővel is rendelkezik, a legjellemzőbb alapján kell elvégezni a besorolást.</t>
  </si>
  <si>
    <t>A szolgáltatási terv közművelődési alapszolgáltatásonként vagy/és tételenként veszi számba a megvalósítás forrásszükségletét és forrásösszetételét pénzforgalmi szemléletben.</t>
  </si>
  <si>
    <t>Közösségi színtér esetében a normatív támogatás összegének felhasználásánál ajánlott tervezni a legalább középfokú végzettséggel rendelkező munkatárs foglalkoztatásával, a feladatellátást biztosító épület üzemeltetésével kapcsolatos kiadásokat.</t>
  </si>
  <si>
    <t>BALATONFÖLDVÁR</t>
  </si>
  <si>
    <t>KÖZMŰVELŐDÉSI MEGÁLLAPODÁS ALAPJÁN</t>
  </si>
  <si>
    <t>BAJOR GIZI KÖZÖSSÉGI HÁZ</t>
  </si>
  <si>
    <t>Kiss Tibor</t>
  </si>
  <si>
    <t>Pappné Molnár Veronika</t>
  </si>
  <si>
    <t>pamolve@gmail.com</t>
  </si>
  <si>
    <t>A szolgálatási tervet a közművelődési közösség színtér/közművelődési intézmény székehelyén és telephelyén az előcsarnokban/aulában jól látható helyen legkésőbb a jóváhagyást követő 15 napon belül ki kell helyezni.</t>
  </si>
  <si>
    <t>Balatonföldvári Szépkorúak Klubja</t>
  </si>
  <si>
    <t>Sonoro Kórus</t>
  </si>
  <si>
    <t>BGKH Nagyterem</t>
  </si>
  <si>
    <t>Nyilvánság                  Rendszeres tájékoztatás</t>
  </si>
  <si>
    <t>Kolping Kórus</t>
  </si>
  <si>
    <t xml:space="preserve">Helyszín biztosítása </t>
  </si>
  <si>
    <t>Hétfő: 18.30 - 21.00</t>
  </si>
  <si>
    <t>Szabadidő kulturális célú eltöltése, szórakozás</t>
  </si>
  <si>
    <t>Próbákhoz helyszín, adminisztráció biztosítása. Bemutatkozási lehetőség megtermtése</t>
  </si>
  <si>
    <t>Helyszín biztosítása.  Bemutatkozási lehetőség megtermtése</t>
  </si>
  <si>
    <t>Hétfő: 17.00 - 18.00</t>
  </si>
  <si>
    <t>BGKH Kisterem</t>
  </si>
  <si>
    <t>MAJÁLIS</t>
  </si>
  <si>
    <t>Szabadidő kulturális célú eltöltése</t>
  </si>
  <si>
    <t>FÖLDVÁRI NAPOK</t>
  </si>
  <si>
    <t xml:space="preserve">A város alapításának évfordulójának megemlékezése. </t>
  </si>
  <si>
    <t>Nyilvánosság</t>
  </si>
  <si>
    <t>BGKH Nagyterem, Balaton Klub, Kikötő</t>
  </si>
  <si>
    <t>ŐSZKÖSZÖNTŐ</t>
  </si>
  <si>
    <t>Kulipintyó</t>
  </si>
  <si>
    <t>Szabadidő kulturális eltöltése</t>
  </si>
  <si>
    <t>Iskolarendszeren kívüli önképző szakkörnek helyszín biztosítása.</t>
  </si>
  <si>
    <t>Csütörtök: 16.00 - 18.00</t>
  </si>
  <si>
    <t>BGKH</t>
  </si>
  <si>
    <t>Önképzés</t>
  </si>
  <si>
    <t>Földvári Foltoskodók</t>
  </si>
  <si>
    <t>Mézeskalács-szakkör</t>
  </si>
  <si>
    <t>Gyöngyfűző szakkör</t>
  </si>
  <si>
    <t>Makramé szakkör</t>
  </si>
  <si>
    <t xml:space="preserve">Ünnepkörhőz, évszakokhoz köthető kézműves foglalkozások:                                        Húsvéti készülődés, Adventvárás, </t>
  </si>
  <si>
    <t>Hagyományéltetés</t>
  </si>
  <si>
    <t>Nemzeti összetartozás napja</t>
  </si>
  <si>
    <t>Közösségi emlékezés</t>
  </si>
  <si>
    <t>Szent István Király és az Új Kenyér ünnepe</t>
  </si>
  <si>
    <t>Márton napi lámpás felvonulás</t>
  </si>
  <si>
    <t>BGKH Nagyterem, Petőfi S. utca, Kápolna</t>
  </si>
  <si>
    <t>Adventi gyertyagyújtások</t>
  </si>
  <si>
    <t xml:space="preserve">Az ünnbepek kuktúrájának gondozása a helyi szokások figyelembe vételével a hagyományos kulturális értékek átörökítésével foglalkozó közösségek bevonásával. </t>
  </si>
  <si>
    <t>Városháza                          előtti tér</t>
  </si>
  <si>
    <t>Az ünnepek kuktúrájának gondozása helyi művelődő közösségek bevonásával</t>
  </si>
  <si>
    <t>BGKH, Európa pak</t>
  </si>
  <si>
    <t>Jubileumi tér, Kikötő</t>
  </si>
  <si>
    <t>Október 23-ai Városi megemlékezés</t>
  </si>
  <si>
    <t>Március 15-ei Városi megemlékezés</t>
  </si>
  <si>
    <t>Idősek világnapja</t>
  </si>
  <si>
    <t>Kulipintyó villa</t>
  </si>
  <si>
    <t>Elő Gyermeknap</t>
  </si>
  <si>
    <t>A helyi társadalom közösségi életének fejlődését elősegítő program</t>
  </si>
  <si>
    <t>Az esélyegyenlőség megvalósulását segítő program</t>
  </si>
  <si>
    <t>A nemezeti ünnepek kuktúrájának gondozása helyi művelődő közösségek bevonásával.</t>
  </si>
  <si>
    <t>Földvári Zenei Esték</t>
  </si>
  <si>
    <t>Képzőművészek Balatonföldvári Nyári Tárlata</t>
  </si>
  <si>
    <t>A helyi szellemi örökségre építő szellemi tehetség kibontakozásának támogatása</t>
  </si>
  <si>
    <t xml:space="preserve">BALATONFÖLDVÁR, KŐRÖSHEGYI ÚT 1. </t>
  </si>
  <si>
    <t>Pappné Molnár Veronika, közösségi ház vezető</t>
  </si>
  <si>
    <t>Közművelődési alapszolgáltatásokA2:A2:A32</t>
  </si>
  <si>
    <t xml:space="preserve">A nemzetiségi kultúra értékeinek megismertetése </t>
  </si>
  <si>
    <t xml:space="preserve">Nemzeti értékeink megismertetése érdekében </t>
  </si>
  <si>
    <t xml:space="preserve">2024. május 25. </t>
  </si>
  <si>
    <t xml:space="preserve"> 1. hétfő 15.300- 16.300</t>
  </si>
  <si>
    <t>BOJOR GIZI KÖZÖSSÉGI HÁZ 2024. ÉVI SZOLGÁLTATÁSI TERVE</t>
  </si>
  <si>
    <t>Földvári Csibészek Line Dance Csoport</t>
  </si>
  <si>
    <t>Déli Part Táncosai Line Dance Csoport</t>
  </si>
  <si>
    <t>Kedd, csütörtök:                         17.00 - 19.00</t>
  </si>
  <si>
    <t>Nyugdíjas karácsony</t>
  </si>
  <si>
    <t>2024. október 7.</t>
  </si>
  <si>
    <t>2024. december 16.</t>
  </si>
  <si>
    <t>Nemezelő szakkör</t>
  </si>
  <si>
    <t>Péntek: 17.00 - 19.00</t>
  </si>
  <si>
    <t>2. szerda: 9.00 - 16.00</t>
  </si>
  <si>
    <t>2024. március 14. 17.00</t>
  </si>
  <si>
    <t>2024. június 4.</t>
  </si>
  <si>
    <t>2024. augustus 20.</t>
  </si>
  <si>
    <t xml:space="preserve">2024. október 23. </t>
  </si>
  <si>
    <t>2024. november 10.</t>
  </si>
  <si>
    <t>2024. december                                1.;8; 15; 22.</t>
  </si>
  <si>
    <t xml:space="preserve">2024. június 14-16. </t>
  </si>
  <si>
    <t xml:space="preserve">2024. március 25.                         2024. október 14.                             2024. december 7. </t>
  </si>
  <si>
    <t>2024. július 9. 16. 23. 30.                              2024. augusztus 6.; 13.</t>
  </si>
  <si>
    <t>2024. június - szeptember</t>
  </si>
  <si>
    <t>2024. május 1.</t>
  </si>
  <si>
    <t xml:space="preserve">2024. szeptember 14. </t>
  </si>
  <si>
    <t>20/249  2273</t>
  </si>
  <si>
    <t>BALATONFÖLDVÁR VÁROS Önkormányzata a BAJOR GIZI KÖZÖSSÉGI HÁZ,  közművelődési intézmény szolgáltatási tervét a 2024. évi munkaterv részeként a __________________  számú  határoztatával jóváhagyta.</t>
  </si>
  <si>
    <t>Balatonföldvár,           Balaton Klub előtti tér</t>
  </si>
  <si>
    <t>LINE DANCE TALÁLKOZÓ</t>
  </si>
  <si>
    <t>A helyi társadalom kapcsolatrend-szerének közösségfejlesztési programja.</t>
  </si>
  <si>
    <t>2024. november 30.</t>
  </si>
  <si>
    <t>Kedd: 17.00 - 19.00</t>
  </si>
  <si>
    <t>Csütörtök 17.00 - 19.00</t>
  </si>
  <si>
    <t>Péntek 19.00 - 19.00</t>
  </si>
  <si>
    <t>Rendezvény/program/projekt 5.</t>
  </si>
  <si>
    <t>2024. májos 8 - 12-</t>
  </si>
  <si>
    <t>A helyi társadalom testvérvárosi kapcsolatrend-szerének közösségfejlesztése</t>
  </si>
  <si>
    <t>Frabciaországi Saint Georges de Didonne-ban</t>
  </si>
  <si>
    <t>Közösségi élmény szerzése, más kultúrák meismerése</t>
  </si>
  <si>
    <t xml:space="preserve">Testvérvárosi Találkozó </t>
  </si>
  <si>
    <t>Szolgáltatási terv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</si>
</sst>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24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sz val="11"/>
      <color theme="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medium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6">
    <xf numFmtId="0" fontId="0" fillId="0" borderId="0" xfId="0"/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0" fillId="0" borderId="25" xfId="0" applyFont="1" applyBorder="1" applyAlignment="1">
      <alignment horizontal="justify" vertical="center"/>
    </xf>
    <xf numFmtId="0" fontId="10" fillId="0" borderId="29" xfId="0" applyFont="1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0" fontId="10" fillId="0" borderId="0" xfId="0" applyFont="1" applyAlignment="1">
      <alignment horizontal="justify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3" fontId="5" fillId="0" borderId="16" xfId="0" applyNumberFormat="1" applyFont="1" applyBorder="1" applyAlignment="1">
      <alignment horizontal="center" vertical="center" wrapText="1"/>
    </xf>
    <xf numFmtId="3" fontId="5" fillId="0" borderId="22" xfId="0" applyNumberFormat="1" applyFont="1" applyBorder="1" applyAlignment="1">
      <alignment horizontal="center" vertical="center" wrapText="1"/>
    </xf>
    <xf numFmtId="3" fontId="5" fillId="0" borderId="28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6" fillId="0" borderId="30" xfId="0" applyNumberFormat="1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2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4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8" fillId="0" borderId="25" xfId="0" applyFont="1" applyBorder="1" applyAlignment="1">
      <alignment horizontal="justify" vertical="center"/>
    </xf>
    <xf numFmtId="0" fontId="18" fillId="0" borderId="14" xfId="0" applyFont="1" applyBorder="1" applyAlignment="1">
      <alignment horizontal="justify" vertical="center"/>
    </xf>
    <xf numFmtId="0" fontId="18" fillId="0" borderId="29" xfId="0" applyFont="1" applyBorder="1" applyAlignment="1">
      <alignment horizontal="justify" vertical="center"/>
    </xf>
    <xf numFmtId="0" fontId="19" fillId="0" borderId="25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9" fillId="0" borderId="29" xfId="0" applyFont="1" applyBorder="1" applyAlignment="1">
      <alignment vertical="center" wrapText="1"/>
    </xf>
    <xf numFmtId="0" fontId="1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2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3" fontId="5" fillId="0" borderId="28" xfId="0" applyNumberFormat="1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3" fontId="6" fillId="0" borderId="8" xfId="0" applyNumberFormat="1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8" fillId="0" borderId="6" xfId="0" applyFont="1" applyBorder="1" applyAlignment="1">
      <alignment vertical="center" textRotation="90"/>
    </xf>
    <xf numFmtId="3" fontId="6" fillId="0" borderId="37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3" fontId="5" fillId="0" borderId="20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3" fontId="5" fillId="0" borderId="38" xfId="0" applyNumberFormat="1" applyFont="1" applyBorder="1" applyAlignment="1">
      <alignment horizontal="center" vertical="center" wrapText="1"/>
    </xf>
    <xf numFmtId="3" fontId="5" fillId="0" borderId="40" xfId="0" applyNumberFormat="1" applyFont="1" applyBorder="1" applyAlignment="1">
      <alignment horizontal="center" vertical="center" wrapText="1"/>
    </xf>
    <xf numFmtId="3" fontId="5" fillId="0" borderId="39" xfId="0" applyNumberFormat="1" applyFont="1" applyBorder="1" applyAlignment="1">
      <alignment horizontal="center"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3" fontId="5" fillId="0" borderId="23" xfId="0" applyNumberFormat="1" applyFont="1" applyBorder="1" applyAlignment="1">
      <alignment horizontal="center" vertical="center" wrapText="1"/>
    </xf>
    <xf numFmtId="14" fontId="5" fillId="0" borderId="28" xfId="0" applyNumberFormat="1" applyFont="1" applyBorder="1" applyAlignment="1">
      <alignment horizontal="center" vertical="center" wrapText="1"/>
    </xf>
    <xf numFmtId="3" fontId="5" fillId="0" borderId="43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2" fontId="7" fillId="0" borderId="39" xfId="0" applyNumberFormat="1" applyFont="1" applyBorder="1" applyAlignment="1">
      <alignment horizontal="center" vertical="center" wrapText="1"/>
    </xf>
    <xf numFmtId="2" fontId="7" fillId="0" borderId="42" xfId="0" applyNumberFormat="1" applyFont="1" applyBorder="1" applyAlignment="1">
      <alignment horizontal="center" vertical="center" wrapText="1"/>
    </xf>
    <xf numFmtId="2" fontId="7" fillId="0" borderId="38" xfId="0" applyNumberFormat="1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left" vertical="center" wrapText="1"/>
    </xf>
    <xf numFmtId="3" fontId="5" fillId="0" borderId="52" xfId="0" applyNumberFormat="1" applyFont="1" applyBorder="1" applyAlignment="1">
      <alignment horizontal="center" vertical="center" wrapText="1"/>
    </xf>
    <xf numFmtId="3" fontId="5" fillId="0" borderId="52" xfId="0" applyNumberFormat="1" applyFont="1" applyBorder="1" applyAlignment="1">
      <alignment vertical="center"/>
    </xf>
    <xf numFmtId="3" fontId="5" fillId="0" borderId="53" xfId="0" applyNumberFormat="1" applyFont="1" applyBorder="1" applyAlignment="1">
      <alignment horizontal="center" vertical="center" wrapText="1"/>
    </xf>
    <xf numFmtId="0" fontId="5" fillId="0" borderId="54" xfId="0" applyFont="1" applyBorder="1" applyAlignment="1">
      <alignment horizontal="left" vertical="center" wrapText="1"/>
    </xf>
    <xf numFmtId="14" fontId="5" fillId="0" borderId="54" xfId="0" applyNumberFormat="1" applyFont="1" applyBorder="1" applyAlignment="1">
      <alignment horizontal="center" vertical="center" wrapText="1"/>
    </xf>
    <xf numFmtId="3" fontId="5" fillId="0" borderId="54" xfId="0" applyNumberFormat="1" applyFont="1" applyBorder="1" applyAlignment="1">
      <alignment horizontal="center" vertical="center" wrapText="1"/>
    </xf>
    <xf numFmtId="3" fontId="5" fillId="0" borderId="54" xfId="0" applyNumberFormat="1" applyFont="1" applyBorder="1" applyAlignment="1">
      <alignment vertical="center"/>
    </xf>
    <xf numFmtId="3" fontId="5" fillId="0" borderId="55" xfId="0" applyNumberFormat="1" applyFont="1" applyBorder="1" applyAlignment="1">
      <alignment horizontal="center" vertical="center" wrapText="1"/>
    </xf>
    <xf numFmtId="3" fontId="5" fillId="0" borderId="56" xfId="0" applyNumberFormat="1" applyFont="1" applyBorder="1" applyAlignment="1">
      <alignment horizontal="center" vertical="center" wrapText="1"/>
    </xf>
    <xf numFmtId="3" fontId="5" fillId="0" borderId="57" xfId="0" applyNumberFormat="1" applyFont="1" applyBorder="1" applyAlignment="1">
      <alignment horizontal="center" vertical="center" wrapText="1"/>
    </xf>
    <xf numFmtId="3" fontId="5" fillId="0" borderId="58" xfId="0" applyNumberFormat="1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5" fillId="0" borderId="49" xfId="0" applyFont="1" applyBorder="1" applyAlignment="1">
      <alignment vertical="center" wrapText="1"/>
    </xf>
    <xf numFmtId="0" fontId="5" fillId="0" borderId="59" xfId="0" applyFont="1" applyBorder="1" applyAlignment="1">
      <alignment vertical="center" wrapText="1"/>
    </xf>
    <xf numFmtId="0" fontId="5" fillId="0" borderId="48" xfId="0" applyFont="1" applyBorder="1" applyAlignment="1">
      <alignment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left" vertical="center" wrapText="1"/>
    </xf>
    <xf numFmtId="14" fontId="5" fillId="0" borderId="66" xfId="0" applyNumberFormat="1" applyFont="1" applyBorder="1" applyAlignment="1">
      <alignment horizontal="center" vertical="center" wrapText="1"/>
    </xf>
    <xf numFmtId="3" fontId="5" fillId="0" borderId="66" xfId="0" applyNumberFormat="1" applyFont="1" applyBorder="1" applyAlignment="1">
      <alignment horizontal="center" vertical="center" wrapText="1"/>
    </xf>
    <xf numFmtId="3" fontId="5" fillId="0" borderId="66" xfId="0" applyNumberFormat="1" applyFont="1" applyBorder="1" applyAlignment="1">
      <alignment vertical="center"/>
    </xf>
    <xf numFmtId="3" fontId="5" fillId="0" borderId="67" xfId="0" applyNumberFormat="1" applyFont="1" applyBorder="1" applyAlignment="1">
      <alignment horizontal="center" vertical="center" wrapText="1"/>
    </xf>
    <xf numFmtId="3" fontId="5" fillId="0" borderId="29" xfId="0" applyNumberFormat="1" applyFont="1" applyBorder="1" applyAlignment="1">
      <alignment horizontal="center" vertical="center"/>
    </xf>
    <xf numFmtId="0" fontId="8" fillId="0" borderId="37" xfId="0" applyFont="1" applyBorder="1" applyAlignment="1">
      <alignment vertical="center" textRotation="90"/>
    </xf>
    <xf numFmtId="3" fontId="6" fillId="3" borderId="28" xfId="0" applyNumberFormat="1" applyFont="1" applyFill="1" applyBorder="1" applyAlignment="1">
      <alignment horizontal="center" vertical="center"/>
    </xf>
    <xf numFmtId="0" fontId="6" fillId="0" borderId="43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3" fontId="6" fillId="0" borderId="21" xfId="0" applyNumberFormat="1" applyFont="1" applyBorder="1" applyAlignment="1">
      <alignment horizontal="center" vertical="center" wrapText="1"/>
    </xf>
    <xf numFmtId="3" fontId="6" fillId="0" borderId="4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3" fillId="0" borderId="1" xfId="1" applyFill="1" applyBorder="1" applyAlignment="1">
      <alignment horizontal="center" vertical="center" wrapText="1"/>
    </xf>
    <xf numFmtId="3" fontId="5" fillId="0" borderId="22" xfId="0" applyNumberFormat="1" applyFont="1" applyBorder="1" applyAlignment="1">
      <alignment vertical="center" wrapText="1"/>
    </xf>
    <xf numFmtId="4" fontId="5" fillId="0" borderId="40" xfId="0" applyNumberFormat="1" applyFont="1" applyBorder="1" applyAlignment="1">
      <alignment horizontal="center" vertical="center" wrapText="1"/>
    </xf>
    <xf numFmtId="4" fontId="5" fillId="0" borderId="38" xfId="0" applyNumberFormat="1" applyFont="1" applyBorder="1" applyAlignment="1">
      <alignment horizontal="center" vertical="center" wrapText="1"/>
    </xf>
    <xf numFmtId="4" fontId="5" fillId="0" borderId="39" xfId="0" applyNumberFormat="1" applyFont="1" applyBorder="1" applyAlignment="1">
      <alignment horizontal="center" vertical="center" wrapText="1"/>
    </xf>
    <xf numFmtId="4" fontId="5" fillId="0" borderId="42" xfId="0" applyNumberFormat="1" applyFont="1" applyBorder="1" applyAlignment="1">
      <alignment horizontal="center" vertical="center" wrapText="1"/>
    </xf>
    <xf numFmtId="4" fontId="5" fillId="0" borderId="41" xfId="0" applyNumberFormat="1" applyFont="1" applyBorder="1" applyAlignment="1">
      <alignment horizontal="center" vertical="center" wrapText="1"/>
    </xf>
    <xf numFmtId="3" fontId="21" fillId="4" borderId="28" xfId="0" applyNumberFormat="1" applyFont="1" applyFill="1" applyBorder="1" applyAlignment="1">
      <alignment horizontal="center" vertical="center"/>
    </xf>
    <xf numFmtId="3" fontId="22" fillId="4" borderId="28" xfId="0" applyNumberFormat="1" applyFont="1" applyFill="1" applyBorder="1" applyAlignment="1">
      <alignment vertical="center"/>
    </xf>
    <xf numFmtId="3" fontId="22" fillId="4" borderId="29" xfId="0" applyNumberFormat="1" applyFont="1" applyFill="1" applyBorder="1" applyAlignment="1">
      <alignment horizontal="center" vertical="center" wrapText="1"/>
    </xf>
    <xf numFmtId="3" fontId="22" fillId="4" borderId="6" xfId="0" applyNumberFormat="1" applyFont="1" applyFill="1" applyBorder="1" applyAlignment="1">
      <alignment horizontal="center" vertical="center" wrapText="1"/>
    </xf>
    <xf numFmtId="3" fontId="22" fillId="4" borderId="42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vertical="center" wrapText="1"/>
    </xf>
    <xf numFmtId="3" fontId="5" fillId="0" borderId="68" xfId="0" applyNumberFormat="1" applyFont="1" applyBorder="1" applyAlignment="1">
      <alignment horizontal="center" vertical="center" wrapText="1"/>
    </xf>
    <xf numFmtId="2" fontId="7" fillId="0" borderId="40" xfId="0" applyNumberFormat="1" applyFont="1" applyBorder="1" applyAlignment="1">
      <alignment horizontal="center" vertical="center" wrapText="1"/>
    </xf>
    <xf numFmtId="3" fontId="5" fillId="0" borderId="51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69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textRotation="90"/>
    </xf>
    <xf numFmtId="0" fontId="8" fillId="0" borderId="6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13" fillId="0" borderId="12" xfId="0" applyFont="1" applyBorder="1" applyAlignment="1">
      <alignment horizontal="right" vertical="center" wrapText="1"/>
    </xf>
    <xf numFmtId="0" fontId="6" fillId="0" borderId="13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37" xfId="0" applyFont="1" applyBorder="1" applyAlignment="1">
      <alignment vertical="center" wrapText="1"/>
    </xf>
    <xf numFmtId="0" fontId="13" fillId="0" borderId="3" xfId="0" applyFont="1" applyBorder="1" applyAlignment="1">
      <alignment horizontal="right" vertical="center"/>
    </xf>
    <xf numFmtId="0" fontId="13" fillId="0" borderId="35" xfId="0" applyFont="1" applyBorder="1" applyAlignment="1">
      <alignment horizontal="right" vertical="center"/>
    </xf>
    <xf numFmtId="0" fontId="13" fillId="0" borderId="36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3" fontId="5" fillId="0" borderId="45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molve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"/>
  <sheetViews>
    <sheetView tabSelected="1" workbookViewId="0">
      <selection sqref="A1:B1"/>
    </sheetView>
  </sheetViews>
  <sheetFormatPr defaultRowHeight="15" x14ac:dyDescent="0.25"/>
  <cols>
    <col min="1" max="1" width="39.28515625" customWidth="1"/>
    <col min="2" max="2" width="46.85546875" style="69" customWidth="1"/>
  </cols>
  <sheetData>
    <row r="1" spans="1:2" ht="37.5" customHeight="1" x14ac:dyDescent="0.25">
      <c r="A1" s="215" t="s">
        <v>200</v>
      </c>
      <c r="B1" s="215"/>
    </row>
    <row r="2" spans="1:2" ht="22.5" customHeight="1" x14ac:dyDescent="0.25">
      <c r="A2" s="53" t="s">
        <v>0</v>
      </c>
      <c r="B2" s="65">
        <v>2024</v>
      </c>
    </row>
    <row r="3" spans="1:2" ht="22.5" customHeight="1" x14ac:dyDescent="0.25">
      <c r="A3" s="54" t="s">
        <v>1</v>
      </c>
      <c r="B3" s="66" t="s">
        <v>96</v>
      </c>
    </row>
    <row r="4" spans="1:2" ht="31.5" x14ac:dyDescent="0.25">
      <c r="A4" s="54" t="s">
        <v>2</v>
      </c>
      <c r="B4" s="66" t="s">
        <v>97</v>
      </c>
    </row>
    <row r="5" spans="1:2" ht="22.5" customHeight="1" x14ac:dyDescent="0.25">
      <c r="A5" s="54" t="s">
        <v>3</v>
      </c>
      <c r="B5" s="67" t="s">
        <v>98</v>
      </c>
    </row>
    <row r="6" spans="1:2" ht="22.5" customHeight="1" x14ac:dyDescent="0.25">
      <c r="A6" s="54" t="s">
        <v>4</v>
      </c>
      <c r="B6" s="67" t="s">
        <v>156</v>
      </c>
    </row>
    <row r="7" spans="1:2" ht="67.5" customHeight="1" x14ac:dyDescent="0.25">
      <c r="A7" s="168" t="s">
        <v>5</v>
      </c>
      <c r="B7" s="66" t="s">
        <v>13</v>
      </c>
    </row>
    <row r="8" spans="1:2" ht="22.5" customHeight="1" x14ac:dyDescent="0.25">
      <c r="A8" s="169"/>
      <c r="B8" s="66" t="s">
        <v>14</v>
      </c>
    </row>
    <row r="9" spans="1:2" ht="31.5" customHeight="1" x14ac:dyDescent="0.25">
      <c r="A9" s="169"/>
      <c r="B9" s="66" t="s">
        <v>15</v>
      </c>
    </row>
    <row r="10" spans="1:2" ht="31.5" customHeight="1" x14ac:dyDescent="0.25">
      <c r="A10" s="169"/>
      <c r="B10" s="66" t="s">
        <v>16</v>
      </c>
    </row>
    <row r="11" spans="1:2" ht="33.75" customHeight="1" x14ac:dyDescent="0.25">
      <c r="A11" s="169"/>
      <c r="B11" s="66" t="s">
        <v>17</v>
      </c>
    </row>
    <row r="12" spans="1:2" ht="22.5" customHeight="1" x14ac:dyDescent="0.25">
      <c r="A12" s="170"/>
      <c r="B12" s="66" t="s">
        <v>18</v>
      </c>
    </row>
    <row r="13" spans="1:2" ht="22.5" customHeight="1" x14ac:dyDescent="0.25">
      <c r="A13" s="54" t="s">
        <v>6</v>
      </c>
      <c r="B13" s="66" t="s">
        <v>99</v>
      </c>
    </row>
    <row r="14" spans="1:2" ht="22.5" customHeight="1" x14ac:dyDescent="0.25">
      <c r="A14" s="54" t="s">
        <v>7</v>
      </c>
      <c r="B14" s="66" t="s">
        <v>100</v>
      </c>
    </row>
    <row r="15" spans="1:2" ht="22.5" customHeight="1" x14ac:dyDescent="0.25">
      <c r="A15" s="55" t="s">
        <v>8</v>
      </c>
      <c r="B15" s="66" t="s">
        <v>157</v>
      </c>
    </row>
    <row r="16" spans="1:2" ht="22.5" customHeight="1" x14ac:dyDescent="0.25">
      <c r="A16" s="54" t="s">
        <v>9</v>
      </c>
      <c r="B16" s="66" t="s">
        <v>185</v>
      </c>
    </row>
    <row r="17" spans="1:2" ht="22.5" customHeight="1" x14ac:dyDescent="0.25">
      <c r="A17" s="54" t="s">
        <v>10</v>
      </c>
      <c r="B17" s="144" t="s">
        <v>101</v>
      </c>
    </row>
    <row r="18" spans="1:2" ht="18.75" x14ac:dyDescent="0.25">
      <c r="A18" s="1"/>
      <c r="B18" s="68"/>
    </row>
    <row r="19" spans="1:2" ht="18.75" x14ac:dyDescent="0.25">
      <c r="A19" s="2"/>
      <c r="B19" s="68"/>
    </row>
    <row r="20" spans="1:2" ht="50.25" customHeight="1" x14ac:dyDescent="0.25">
      <c r="A20" s="166"/>
      <c r="B20" s="167"/>
    </row>
    <row r="21" spans="1:2" ht="60.75" customHeight="1" x14ac:dyDescent="0.25">
      <c r="A21" s="166"/>
      <c r="B21" s="167"/>
    </row>
  </sheetData>
  <mergeCells count="4">
    <mergeCell ref="A1:B1"/>
    <mergeCell ref="A20:B20"/>
    <mergeCell ref="A21:B21"/>
    <mergeCell ref="A7:A12"/>
  </mergeCells>
  <hyperlinks>
    <hyperlink ref="B17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9"/>
  <sheetViews>
    <sheetView topLeftCell="C28" zoomScale="110" zoomScaleNormal="110" workbookViewId="0">
      <selection activeCell="M33" sqref="M33"/>
    </sheetView>
  </sheetViews>
  <sheetFormatPr defaultColWidth="9.140625" defaultRowHeight="15" x14ac:dyDescent="0.25"/>
  <cols>
    <col min="1" max="1" width="10.5703125" style="3" customWidth="1"/>
    <col min="2" max="2" width="41.5703125" style="17" customWidth="1"/>
    <col min="3" max="3" width="20" style="72" customWidth="1"/>
    <col min="4" max="4" width="14.28515625" style="14" customWidth="1"/>
    <col min="5" max="5" width="22.140625" style="15" customWidth="1"/>
    <col min="6" max="6" width="15.140625" style="16" customWidth="1"/>
    <col min="7" max="7" width="17.28515625" style="78" customWidth="1"/>
    <col min="8" max="8" width="20.28515625" style="16" customWidth="1"/>
    <col min="9" max="9" width="12.140625" style="44" customWidth="1"/>
    <col min="10" max="10" width="14.5703125" style="44" customWidth="1"/>
    <col min="11" max="11" width="12.28515625" style="44" customWidth="1"/>
    <col min="12" max="12" width="10.42578125" style="44" customWidth="1"/>
    <col min="13" max="13" width="9.140625" style="44"/>
    <col min="14" max="14" width="10.42578125" style="44" customWidth="1"/>
    <col min="15" max="16" width="9.140625" style="13"/>
    <col min="17" max="16384" width="9.140625" style="3"/>
  </cols>
  <sheetData>
    <row r="1" spans="1:14" ht="19.5" thickBot="1" x14ac:dyDescent="0.3">
      <c r="A1" s="171" t="s">
        <v>163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3"/>
    </row>
    <row r="2" spans="1:14" ht="24.75" customHeight="1" thickBot="1" x14ac:dyDescent="0.3">
      <c r="A2" s="183" t="s">
        <v>158</v>
      </c>
      <c r="B2" s="185" t="s">
        <v>21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7"/>
    </row>
    <row r="3" spans="1:14" ht="112.5" customHeight="1" thickBot="1" x14ac:dyDescent="0.3">
      <c r="A3" s="184"/>
      <c r="B3" s="21" t="s">
        <v>12</v>
      </c>
      <c r="C3" s="4" t="s">
        <v>19</v>
      </c>
      <c r="D3" s="5" t="s">
        <v>20</v>
      </c>
      <c r="E3" s="5" t="s">
        <v>22</v>
      </c>
      <c r="F3" s="18" t="s">
        <v>23</v>
      </c>
      <c r="G3" s="79" t="s">
        <v>24</v>
      </c>
      <c r="H3" s="6" t="s">
        <v>56</v>
      </c>
      <c r="I3" s="101" t="s">
        <v>28</v>
      </c>
      <c r="J3" s="141" t="s">
        <v>25</v>
      </c>
      <c r="K3" s="142" t="s">
        <v>26</v>
      </c>
      <c r="L3" s="101" t="s">
        <v>27</v>
      </c>
      <c r="M3" s="101" t="s">
        <v>29</v>
      </c>
      <c r="N3" s="101" t="s">
        <v>30</v>
      </c>
    </row>
    <row r="4" spans="1:14" ht="105.75" customHeight="1" thickBot="1" x14ac:dyDescent="0.3">
      <c r="A4" s="184"/>
      <c r="B4" s="138" t="s">
        <v>13</v>
      </c>
      <c r="C4" s="120" t="s">
        <v>104</v>
      </c>
      <c r="D4" s="22" t="s">
        <v>111</v>
      </c>
      <c r="E4" s="23" t="s">
        <v>109</v>
      </c>
      <c r="F4" s="23">
        <v>45</v>
      </c>
      <c r="G4" s="80" t="s">
        <v>105</v>
      </c>
      <c r="H4" s="163" t="s">
        <v>110</v>
      </c>
      <c r="I4" s="98">
        <f t="shared" ref="I4:I29" si="0">(5165/$F$37)*F4</f>
        <v>109.06851243547631</v>
      </c>
      <c r="J4" s="98">
        <f t="shared" ref="J4:J29" si="1">(20000/$F$37)*F4</f>
        <v>422.33693101830124</v>
      </c>
      <c r="K4" s="102"/>
      <c r="L4" s="91"/>
      <c r="M4" s="148">
        <f t="shared" ref="M4:M29" si="2">(11210/$F$37)*F4</f>
        <v>236.71984983575783</v>
      </c>
      <c r="N4" s="91"/>
    </row>
    <row r="5" spans="1:14" ht="109.5" customHeight="1" x14ac:dyDescent="0.25">
      <c r="A5" s="184"/>
      <c r="B5" s="177" t="s">
        <v>14</v>
      </c>
      <c r="C5" s="120" t="s">
        <v>103</v>
      </c>
      <c r="D5" s="22" t="s">
        <v>108</v>
      </c>
      <c r="E5" s="23" t="s">
        <v>162</v>
      </c>
      <c r="F5" s="23">
        <v>40</v>
      </c>
      <c r="G5" s="80" t="s">
        <v>105</v>
      </c>
      <c r="H5" s="87" t="s">
        <v>106</v>
      </c>
      <c r="I5" s="98">
        <f t="shared" si="0"/>
        <v>96.949788831534505</v>
      </c>
      <c r="J5" s="98">
        <f t="shared" si="1"/>
        <v>375.4106053496011</v>
      </c>
      <c r="K5" s="102"/>
      <c r="L5" s="91"/>
      <c r="M5" s="148">
        <f t="shared" si="2"/>
        <v>210.41764429845142</v>
      </c>
      <c r="N5" s="91"/>
    </row>
    <row r="6" spans="1:14" ht="108" customHeight="1" x14ac:dyDescent="0.25">
      <c r="A6" s="184"/>
      <c r="B6" s="178"/>
      <c r="C6" s="121" t="s">
        <v>149</v>
      </c>
      <c r="D6" s="7" t="s">
        <v>151</v>
      </c>
      <c r="E6" s="9" t="s">
        <v>161</v>
      </c>
      <c r="F6" s="8">
        <v>100</v>
      </c>
      <c r="G6" s="73" t="s">
        <v>148</v>
      </c>
      <c r="H6" s="88" t="s">
        <v>123</v>
      </c>
      <c r="I6" s="100">
        <f t="shared" si="0"/>
        <v>242.37447207883625</v>
      </c>
      <c r="J6" s="100">
        <f t="shared" si="1"/>
        <v>938.52651337400277</v>
      </c>
      <c r="K6" s="86"/>
      <c r="L6" s="89"/>
      <c r="M6" s="147">
        <f t="shared" si="2"/>
        <v>526.04411074612858</v>
      </c>
      <c r="N6" s="89"/>
    </row>
    <row r="7" spans="1:14" ht="73.5" customHeight="1" x14ac:dyDescent="0.25">
      <c r="A7" s="184"/>
      <c r="B7" s="178"/>
      <c r="C7" s="122" t="s">
        <v>147</v>
      </c>
      <c r="D7" s="7" t="s">
        <v>151</v>
      </c>
      <c r="E7" s="9" t="s">
        <v>168</v>
      </c>
      <c r="F7" s="8">
        <v>40</v>
      </c>
      <c r="G7" s="82" t="s">
        <v>126</v>
      </c>
      <c r="H7" s="88" t="s">
        <v>119</v>
      </c>
      <c r="I7" s="100">
        <f t="shared" si="0"/>
        <v>96.949788831534505</v>
      </c>
      <c r="J7" s="100">
        <f t="shared" si="1"/>
        <v>375.4106053496011</v>
      </c>
      <c r="K7" s="86"/>
      <c r="L7" s="89"/>
      <c r="M7" s="147">
        <f t="shared" si="2"/>
        <v>210.41764429845142</v>
      </c>
      <c r="N7" s="89"/>
    </row>
    <row r="8" spans="1:14" ht="105.75" customHeight="1" thickBot="1" x14ac:dyDescent="0.3">
      <c r="A8" s="184"/>
      <c r="B8" s="179"/>
      <c r="C8" s="123" t="s">
        <v>167</v>
      </c>
      <c r="D8" s="7" t="s">
        <v>150</v>
      </c>
      <c r="E8" s="27" t="s">
        <v>169</v>
      </c>
      <c r="F8" s="28">
        <v>40</v>
      </c>
      <c r="G8" s="96" t="s">
        <v>126</v>
      </c>
      <c r="H8" s="97" t="s">
        <v>119</v>
      </c>
      <c r="I8" s="99">
        <f t="shared" si="0"/>
        <v>96.949788831534505</v>
      </c>
      <c r="J8" s="99">
        <f t="shared" si="1"/>
        <v>375.4106053496011</v>
      </c>
      <c r="K8" s="95"/>
      <c r="L8" s="92"/>
      <c r="M8" s="149">
        <f t="shared" si="2"/>
        <v>210.41764429845142</v>
      </c>
      <c r="N8" s="92"/>
    </row>
    <row r="9" spans="1:14" ht="18.75" customHeight="1" x14ac:dyDescent="0.25">
      <c r="A9" s="184"/>
      <c r="B9" s="177" t="s">
        <v>15</v>
      </c>
      <c r="C9" s="124" t="s">
        <v>170</v>
      </c>
      <c r="D9" s="203" t="s">
        <v>124</v>
      </c>
      <c r="E9" s="70" t="s">
        <v>171</v>
      </c>
      <c r="F9" s="42">
        <v>9</v>
      </c>
      <c r="G9" s="76" t="s">
        <v>126</v>
      </c>
      <c r="H9" s="205" t="s">
        <v>127</v>
      </c>
      <c r="I9" s="98">
        <f t="shared" si="0"/>
        <v>21.813702487095263</v>
      </c>
      <c r="J9" s="98">
        <f t="shared" si="1"/>
        <v>84.467386203660254</v>
      </c>
      <c r="K9" s="102"/>
      <c r="L9" s="91"/>
      <c r="M9" s="148">
        <f t="shared" si="2"/>
        <v>47.343969967151565</v>
      </c>
      <c r="N9" s="91"/>
    </row>
    <row r="10" spans="1:14" ht="18.75" customHeight="1" x14ac:dyDescent="0.25">
      <c r="A10" s="184"/>
      <c r="B10" s="178"/>
      <c r="C10" s="117" t="s">
        <v>128</v>
      </c>
      <c r="D10" s="181"/>
      <c r="E10" s="12" t="s">
        <v>172</v>
      </c>
      <c r="F10" s="11">
        <v>10</v>
      </c>
      <c r="G10" s="75" t="s">
        <v>126</v>
      </c>
      <c r="H10" s="206"/>
      <c r="I10" s="100">
        <f t="shared" si="0"/>
        <v>24.237447207883626</v>
      </c>
      <c r="J10" s="100">
        <f t="shared" si="1"/>
        <v>93.852651337400275</v>
      </c>
      <c r="K10" s="86"/>
      <c r="L10" s="89"/>
      <c r="M10" s="147">
        <f t="shared" si="2"/>
        <v>52.604411074612855</v>
      </c>
      <c r="N10" s="89"/>
    </row>
    <row r="11" spans="1:14" ht="18.75" customHeight="1" x14ac:dyDescent="0.25">
      <c r="A11" s="184"/>
      <c r="B11" s="178"/>
      <c r="C11" s="117" t="s">
        <v>130</v>
      </c>
      <c r="D11" s="181"/>
      <c r="E11" s="12" t="s">
        <v>191</v>
      </c>
      <c r="F11" s="11">
        <v>8</v>
      </c>
      <c r="G11" s="75" t="s">
        <v>126</v>
      </c>
      <c r="H11" s="206"/>
      <c r="I11" s="100">
        <f t="shared" si="0"/>
        <v>19.3899577663069</v>
      </c>
      <c r="J11" s="100">
        <f t="shared" si="1"/>
        <v>75.08212106992022</v>
      </c>
      <c r="K11" s="86"/>
      <c r="L11" s="89"/>
      <c r="M11" s="147">
        <f t="shared" si="2"/>
        <v>42.083528859690283</v>
      </c>
      <c r="N11" s="89"/>
    </row>
    <row r="12" spans="1:14" ht="18.75" customHeight="1" x14ac:dyDescent="0.25">
      <c r="A12" s="184"/>
      <c r="B12" s="178"/>
      <c r="C12" s="117" t="s">
        <v>131</v>
      </c>
      <c r="D12" s="181"/>
      <c r="E12" s="8" t="s">
        <v>192</v>
      </c>
      <c r="F12" s="11">
        <v>7</v>
      </c>
      <c r="G12" s="75" t="s">
        <v>126</v>
      </c>
      <c r="H12" s="206"/>
      <c r="I12" s="100">
        <f t="shared" si="0"/>
        <v>16.966213045518536</v>
      </c>
      <c r="J12" s="100">
        <f t="shared" si="1"/>
        <v>65.696855936180185</v>
      </c>
      <c r="K12" s="86"/>
      <c r="L12" s="89"/>
      <c r="M12" s="147">
        <f t="shared" si="2"/>
        <v>36.823087752229</v>
      </c>
      <c r="N12" s="89"/>
    </row>
    <row r="13" spans="1:14" ht="18.75" customHeight="1" thickBot="1" x14ac:dyDescent="0.3">
      <c r="A13" s="184"/>
      <c r="B13" s="179"/>
      <c r="C13" s="119" t="s">
        <v>129</v>
      </c>
      <c r="D13" s="204"/>
      <c r="E13" s="94" t="s">
        <v>193</v>
      </c>
      <c r="F13" s="43">
        <v>8</v>
      </c>
      <c r="G13" s="77" t="s">
        <v>126</v>
      </c>
      <c r="H13" s="207"/>
      <c r="I13" s="99">
        <f t="shared" si="0"/>
        <v>19.3899577663069</v>
      </c>
      <c r="J13" s="99">
        <f t="shared" si="1"/>
        <v>75.08212106992022</v>
      </c>
      <c r="K13" s="95"/>
      <c r="L13" s="92"/>
      <c r="M13" s="149">
        <f t="shared" si="2"/>
        <v>42.083528859690283</v>
      </c>
      <c r="N13" s="92"/>
    </row>
    <row r="14" spans="1:14" ht="87" customHeight="1" x14ac:dyDescent="0.25">
      <c r="A14" s="184"/>
      <c r="B14" s="177" t="s">
        <v>16</v>
      </c>
      <c r="C14" s="124" t="s">
        <v>146</v>
      </c>
      <c r="D14" s="38" t="s">
        <v>142</v>
      </c>
      <c r="E14" s="70" t="s">
        <v>173</v>
      </c>
      <c r="F14" s="42">
        <v>50</v>
      </c>
      <c r="G14" s="76" t="s">
        <v>105</v>
      </c>
      <c r="H14" s="93" t="s">
        <v>135</v>
      </c>
      <c r="I14" s="98">
        <f t="shared" si="0"/>
        <v>121.18723603941812</v>
      </c>
      <c r="J14" s="98">
        <f t="shared" si="1"/>
        <v>469.26325668700139</v>
      </c>
      <c r="K14" s="102"/>
      <c r="L14" s="91"/>
      <c r="M14" s="148">
        <f t="shared" si="2"/>
        <v>263.02205537306429</v>
      </c>
      <c r="N14" s="91"/>
    </row>
    <row r="15" spans="1:14" ht="69.95" customHeight="1" x14ac:dyDescent="0.25">
      <c r="A15" s="184"/>
      <c r="B15" s="178"/>
      <c r="C15" s="117" t="s">
        <v>132</v>
      </c>
      <c r="D15" s="10" t="s">
        <v>160</v>
      </c>
      <c r="E15" s="12" t="s">
        <v>180</v>
      </c>
      <c r="F15" s="11">
        <v>150</v>
      </c>
      <c r="G15" s="75" t="s">
        <v>105</v>
      </c>
      <c r="H15" s="41" t="s">
        <v>133</v>
      </c>
      <c r="I15" s="100">
        <f t="shared" si="0"/>
        <v>363.56170811825439</v>
      </c>
      <c r="J15" s="100">
        <f t="shared" si="1"/>
        <v>1407.7897700610042</v>
      </c>
      <c r="K15" s="86"/>
      <c r="L15" s="89"/>
      <c r="M15" s="147">
        <f t="shared" si="2"/>
        <v>789.06616611919276</v>
      </c>
      <c r="N15" s="89"/>
    </row>
    <row r="16" spans="1:14" ht="50.1" customHeight="1" x14ac:dyDescent="0.25">
      <c r="A16" s="184"/>
      <c r="B16" s="178"/>
      <c r="C16" s="117" t="s">
        <v>134</v>
      </c>
      <c r="D16" s="180" t="s">
        <v>152</v>
      </c>
      <c r="E16" s="12" t="s">
        <v>174</v>
      </c>
      <c r="F16" s="11">
        <v>20</v>
      </c>
      <c r="G16" s="75" t="s">
        <v>143</v>
      </c>
      <c r="H16" s="41" t="s">
        <v>135</v>
      </c>
      <c r="I16" s="100">
        <f t="shared" si="0"/>
        <v>48.474894415767253</v>
      </c>
      <c r="J16" s="100">
        <f t="shared" si="1"/>
        <v>187.70530267480055</v>
      </c>
      <c r="K16" s="86"/>
      <c r="L16" s="89"/>
      <c r="M16" s="147">
        <f t="shared" si="2"/>
        <v>105.20882214922571</v>
      </c>
      <c r="N16" s="89"/>
    </row>
    <row r="17" spans="1:14" ht="50.1" customHeight="1" x14ac:dyDescent="0.25">
      <c r="A17" s="184"/>
      <c r="B17" s="178"/>
      <c r="C17" s="117" t="s">
        <v>136</v>
      </c>
      <c r="D17" s="181"/>
      <c r="E17" s="12" t="s">
        <v>175</v>
      </c>
      <c r="F17" s="11">
        <v>100</v>
      </c>
      <c r="G17" s="75" t="s">
        <v>144</v>
      </c>
      <c r="H17" s="41" t="s">
        <v>133</v>
      </c>
      <c r="I17" s="100">
        <f t="shared" si="0"/>
        <v>242.37447207883625</v>
      </c>
      <c r="J17" s="100">
        <f t="shared" si="1"/>
        <v>938.52651337400277</v>
      </c>
      <c r="K17" s="86"/>
      <c r="L17" s="89"/>
      <c r="M17" s="147">
        <f t="shared" si="2"/>
        <v>526.04411074612858</v>
      </c>
      <c r="N17" s="89"/>
    </row>
    <row r="18" spans="1:14" ht="50.1" customHeight="1" x14ac:dyDescent="0.25">
      <c r="A18" s="184"/>
      <c r="B18" s="178"/>
      <c r="C18" s="117" t="s">
        <v>145</v>
      </c>
      <c r="D18" s="182"/>
      <c r="E18" s="12" t="s">
        <v>176</v>
      </c>
      <c r="F18" s="11">
        <v>50</v>
      </c>
      <c r="G18" s="75" t="s">
        <v>126</v>
      </c>
      <c r="H18" s="41" t="s">
        <v>135</v>
      </c>
      <c r="I18" s="100">
        <f t="shared" si="0"/>
        <v>121.18723603941812</v>
      </c>
      <c r="J18" s="100">
        <f t="shared" si="1"/>
        <v>469.26325668700139</v>
      </c>
      <c r="K18" s="86"/>
      <c r="L18" s="89"/>
      <c r="M18" s="147">
        <f t="shared" si="2"/>
        <v>263.02205537306429</v>
      </c>
      <c r="N18" s="89"/>
    </row>
    <row r="19" spans="1:14" ht="69.95" customHeight="1" x14ac:dyDescent="0.25">
      <c r="A19" s="184"/>
      <c r="B19" s="178"/>
      <c r="C19" s="117" t="s">
        <v>137</v>
      </c>
      <c r="D19" s="10" t="s">
        <v>159</v>
      </c>
      <c r="E19" s="12" t="s">
        <v>177</v>
      </c>
      <c r="F19" s="11">
        <v>80</v>
      </c>
      <c r="G19" s="74" t="s">
        <v>138</v>
      </c>
      <c r="H19" s="41" t="s">
        <v>133</v>
      </c>
      <c r="I19" s="100">
        <f t="shared" si="0"/>
        <v>193.89957766306901</v>
      </c>
      <c r="J19" s="100">
        <f t="shared" si="1"/>
        <v>750.8212106992022</v>
      </c>
      <c r="K19" s="86"/>
      <c r="L19" s="89"/>
      <c r="M19" s="147">
        <f t="shared" si="2"/>
        <v>420.83528859690284</v>
      </c>
      <c r="N19" s="89"/>
    </row>
    <row r="20" spans="1:14" ht="98.25" customHeight="1" thickBot="1" x14ac:dyDescent="0.3">
      <c r="A20" s="184"/>
      <c r="B20" s="179"/>
      <c r="C20" s="117" t="s">
        <v>139</v>
      </c>
      <c r="D20" s="137" t="s">
        <v>140</v>
      </c>
      <c r="E20" s="12" t="s">
        <v>178</v>
      </c>
      <c r="F20" s="11">
        <v>300</v>
      </c>
      <c r="G20" s="75" t="s">
        <v>141</v>
      </c>
      <c r="H20" s="41" t="s">
        <v>133</v>
      </c>
      <c r="I20" s="99">
        <f t="shared" si="0"/>
        <v>727.12341623650877</v>
      </c>
      <c r="J20" s="99">
        <f t="shared" si="1"/>
        <v>2815.5795401220084</v>
      </c>
      <c r="K20" s="95"/>
      <c r="L20" s="92"/>
      <c r="M20" s="149">
        <f t="shared" si="2"/>
        <v>1578.1323322383855</v>
      </c>
      <c r="N20" s="92"/>
    </row>
    <row r="21" spans="1:14" ht="75" x14ac:dyDescent="0.25">
      <c r="A21" s="184"/>
      <c r="B21" s="177" t="s">
        <v>17</v>
      </c>
      <c r="C21" s="140" t="s">
        <v>164</v>
      </c>
      <c r="D21" s="10" t="s">
        <v>112</v>
      </c>
      <c r="E21" s="139" t="s">
        <v>166</v>
      </c>
      <c r="F21" s="139">
        <v>18</v>
      </c>
      <c r="G21" s="143" t="s">
        <v>105</v>
      </c>
      <c r="H21" s="164" t="s">
        <v>110</v>
      </c>
      <c r="I21" s="100">
        <f t="shared" si="0"/>
        <v>43.627404974190526</v>
      </c>
      <c r="J21" s="100">
        <f t="shared" si="1"/>
        <v>168.93477240732051</v>
      </c>
      <c r="K21" s="86"/>
      <c r="L21" s="89"/>
      <c r="M21" s="147">
        <f t="shared" si="2"/>
        <v>94.687939934303131</v>
      </c>
      <c r="N21" s="90"/>
    </row>
    <row r="22" spans="1:14" ht="75" x14ac:dyDescent="0.25">
      <c r="A22" s="184"/>
      <c r="B22" s="178"/>
      <c r="C22" s="140" t="s">
        <v>165</v>
      </c>
      <c r="D22" s="10" t="s">
        <v>112</v>
      </c>
      <c r="E22" s="139" t="s">
        <v>125</v>
      </c>
      <c r="F22" s="139">
        <v>11</v>
      </c>
      <c r="G22" s="143" t="s">
        <v>105</v>
      </c>
      <c r="H22" s="164" t="s">
        <v>110</v>
      </c>
      <c r="I22" s="100">
        <f t="shared" si="0"/>
        <v>26.661191928671986</v>
      </c>
      <c r="J22" s="100">
        <f t="shared" si="1"/>
        <v>103.2379164711403</v>
      </c>
      <c r="K22" s="86"/>
      <c r="L22" s="89"/>
      <c r="M22" s="147">
        <f t="shared" si="2"/>
        <v>57.864852182074138</v>
      </c>
      <c r="N22" s="90"/>
    </row>
    <row r="23" spans="1:14" ht="75.75" thickBot="1" x14ac:dyDescent="0.3">
      <c r="A23" s="184"/>
      <c r="B23" s="179"/>
      <c r="C23" s="118" t="s">
        <v>107</v>
      </c>
      <c r="D23" s="10" t="s">
        <v>112</v>
      </c>
      <c r="E23" s="12" t="s">
        <v>113</v>
      </c>
      <c r="F23" s="12">
        <v>20</v>
      </c>
      <c r="G23" s="81" t="s">
        <v>114</v>
      </c>
      <c r="H23" s="165" t="s">
        <v>110</v>
      </c>
      <c r="I23" s="99">
        <f t="shared" si="0"/>
        <v>48.474894415767253</v>
      </c>
      <c r="J23" s="99">
        <f t="shared" si="1"/>
        <v>187.70530267480055</v>
      </c>
      <c r="K23" s="95"/>
      <c r="L23" s="92"/>
      <c r="M23" s="149">
        <f t="shared" si="2"/>
        <v>105.20882214922571</v>
      </c>
      <c r="N23" s="92"/>
    </row>
    <row r="24" spans="1:14" ht="15" customHeight="1" x14ac:dyDescent="0.25">
      <c r="A24" s="184"/>
      <c r="B24" s="174" t="s">
        <v>39</v>
      </c>
      <c r="C24" s="125"/>
      <c r="D24" s="105"/>
      <c r="E24" s="104"/>
      <c r="F24" s="106"/>
      <c r="G24" s="107"/>
      <c r="H24" s="108"/>
      <c r="I24" s="98">
        <f t="shared" si="0"/>
        <v>0</v>
      </c>
      <c r="J24" s="98">
        <f t="shared" si="1"/>
        <v>0</v>
      </c>
      <c r="K24" s="102"/>
      <c r="L24" s="91"/>
      <c r="M24" s="148">
        <f t="shared" si="2"/>
        <v>0</v>
      </c>
      <c r="N24" s="114"/>
    </row>
    <row r="25" spans="1:14" x14ac:dyDescent="0.25">
      <c r="A25" s="184"/>
      <c r="B25" s="175"/>
      <c r="C25" s="126"/>
      <c r="D25" s="109"/>
      <c r="E25" s="110"/>
      <c r="F25" s="111"/>
      <c r="G25" s="112"/>
      <c r="H25" s="113"/>
      <c r="I25" s="100">
        <f t="shared" si="0"/>
        <v>0</v>
      </c>
      <c r="J25" s="100">
        <f t="shared" si="1"/>
        <v>0</v>
      </c>
      <c r="K25" s="86"/>
      <c r="L25" s="89"/>
      <c r="M25" s="147">
        <f t="shared" si="2"/>
        <v>0</v>
      </c>
      <c r="N25" s="115"/>
    </row>
    <row r="26" spans="1:14" ht="15" customHeight="1" x14ac:dyDescent="0.25">
      <c r="A26" s="184"/>
      <c r="B26" s="175"/>
      <c r="C26" s="126"/>
      <c r="D26" s="109"/>
      <c r="E26" s="110"/>
      <c r="F26" s="111"/>
      <c r="G26" s="112"/>
      <c r="H26" s="113"/>
      <c r="I26" s="100">
        <f t="shared" si="0"/>
        <v>0</v>
      </c>
      <c r="J26" s="100">
        <f t="shared" si="1"/>
        <v>0</v>
      </c>
      <c r="K26" s="86"/>
      <c r="L26" s="89"/>
      <c r="M26" s="147">
        <f t="shared" si="2"/>
        <v>0</v>
      </c>
      <c r="N26" s="115"/>
    </row>
    <row r="27" spans="1:14" ht="15" customHeight="1" thickBot="1" x14ac:dyDescent="0.3">
      <c r="A27" s="184"/>
      <c r="B27" s="176"/>
      <c r="C27" s="127"/>
      <c r="D27" s="128"/>
      <c r="E27" s="129"/>
      <c r="F27" s="130"/>
      <c r="G27" s="131"/>
      <c r="H27" s="132"/>
      <c r="I27" s="99">
        <f t="shared" si="0"/>
        <v>0</v>
      </c>
      <c r="J27" s="99">
        <f t="shared" si="1"/>
        <v>0</v>
      </c>
      <c r="K27" s="95"/>
      <c r="L27" s="92"/>
      <c r="M27" s="149">
        <f t="shared" si="2"/>
        <v>0</v>
      </c>
      <c r="N27" s="116"/>
    </row>
    <row r="28" spans="1:14" ht="89.25" customHeight="1" x14ac:dyDescent="0.25">
      <c r="A28" s="184"/>
      <c r="B28" s="177" t="s">
        <v>18</v>
      </c>
      <c r="C28" s="37" t="s">
        <v>153</v>
      </c>
      <c r="D28" s="38" t="s">
        <v>155</v>
      </c>
      <c r="E28" s="70" t="s">
        <v>181</v>
      </c>
      <c r="F28" s="40">
        <v>150</v>
      </c>
      <c r="G28" s="76" t="s">
        <v>105</v>
      </c>
      <c r="H28" s="47" t="s">
        <v>116</v>
      </c>
      <c r="I28" s="98">
        <f t="shared" si="0"/>
        <v>363.56170811825439</v>
      </c>
      <c r="J28" s="98">
        <f t="shared" si="1"/>
        <v>1407.7897700610042</v>
      </c>
      <c r="K28" s="102"/>
      <c r="L28" s="91"/>
      <c r="M28" s="148">
        <f t="shared" si="2"/>
        <v>789.06616611919276</v>
      </c>
      <c r="N28" s="148"/>
    </row>
    <row r="29" spans="1:14" ht="73.5" customHeight="1" thickBot="1" x14ac:dyDescent="0.3">
      <c r="A29" s="184"/>
      <c r="B29" s="208"/>
      <c r="C29" s="24" t="s">
        <v>154</v>
      </c>
      <c r="D29" s="10" t="s">
        <v>155</v>
      </c>
      <c r="E29" s="19" t="s">
        <v>182</v>
      </c>
      <c r="F29" s="20">
        <v>200</v>
      </c>
      <c r="G29" s="75" t="s">
        <v>114</v>
      </c>
      <c r="H29" s="46" t="s">
        <v>116</v>
      </c>
      <c r="I29" s="99">
        <f t="shared" si="0"/>
        <v>484.7489441576725</v>
      </c>
      <c r="J29" s="99">
        <f t="shared" si="1"/>
        <v>1877.0530267480055</v>
      </c>
      <c r="K29" s="95"/>
      <c r="L29" s="92"/>
      <c r="M29" s="149">
        <f t="shared" si="2"/>
        <v>1052.0882214922572</v>
      </c>
      <c r="N29" s="150"/>
    </row>
    <row r="30" spans="1:14" ht="15" customHeight="1" thickBot="1" x14ac:dyDescent="0.3">
      <c r="A30" s="134"/>
      <c r="B30" s="136"/>
      <c r="C30" s="25"/>
      <c r="D30" s="26"/>
      <c r="E30" s="27"/>
      <c r="F30" s="135">
        <f>SUM(F4:F29)</f>
        <v>1456</v>
      </c>
      <c r="G30" s="77"/>
      <c r="H30" s="133"/>
      <c r="I30" s="98"/>
      <c r="J30" s="98"/>
      <c r="K30" s="102"/>
      <c r="L30" s="91"/>
      <c r="M30" s="148"/>
      <c r="N30" s="92"/>
    </row>
    <row r="31" spans="1:14" ht="45" customHeight="1" thickBot="1" x14ac:dyDescent="0.3">
      <c r="A31" s="83"/>
      <c r="B31" s="191" t="s">
        <v>57</v>
      </c>
      <c r="C31" s="192"/>
      <c r="D31" s="192"/>
      <c r="E31" s="192"/>
      <c r="F31" s="192"/>
      <c r="G31" s="192"/>
      <c r="H31" s="193"/>
      <c r="I31" s="98">
        <f t="shared" ref="I31:I36" si="3">(5165/$F$37)*F31</f>
        <v>0</v>
      </c>
      <c r="J31" s="98">
        <f t="shared" ref="J31:J36" si="4">(20000/$F$37)*F31</f>
        <v>0</v>
      </c>
      <c r="K31" s="102"/>
      <c r="L31" s="91"/>
      <c r="M31" s="148">
        <f t="shared" ref="M31:M36" si="5">(11210/$F$37)*F31</f>
        <v>0</v>
      </c>
      <c r="N31" s="84">
        <f>SUM(N4:N30)</f>
        <v>0</v>
      </c>
    </row>
    <row r="32" spans="1:14" ht="90.75" customHeight="1" thickBot="1" x14ac:dyDescent="0.3">
      <c r="A32" s="194" t="s">
        <v>34</v>
      </c>
      <c r="B32" s="162" t="s">
        <v>31</v>
      </c>
      <c r="C32" s="70" t="s">
        <v>115</v>
      </c>
      <c r="D32" s="38" t="s">
        <v>189</v>
      </c>
      <c r="E32" s="39" t="s">
        <v>183</v>
      </c>
      <c r="F32" s="40">
        <v>200</v>
      </c>
      <c r="G32" s="145" t="s">
        <v>187</v>
      </c>
      <c r="H32" s="47" t="s">
        <v>116</v>
      </c>
      <c r="I32" s="98">
        <f t="shared" si="3"/>
        <v>484.7489441576725</v>
      </c>
      <c r="J32" s="98">
        <f t="shared" si="4"/>
        <v>1877.0530267480055</v>
      </c>
      <c r="K32" s="102"/>
      <c r="L32" s="91"/>
      <c r="M32" s="148">
        <f t="shared" si="5"/>
        <v>1052.0882214922572</v>
      </c>
      <c r="N32" s="90"/>
    </row>
    <row r="33" spans="1:14" ht="105" customHeight="1" x14ac:dyDescent="0.25">
      <c r="A33" s="195"/>
      <c r="B33" s="24" t="s">
        <v>32</v>
      </c>
      <c r="C33" s="8" t="s">
        <v>199</v>
      </c>
      <c r="D33" s="38" t="s">
        <v>196</v>
      </c>
      <c r="E33" s="156" t="s">
        <v>195</v>
      </c>
      <c r="F33" s="157">
        <v>25</v>
      </c>
      <c r="G33" s="158" t="s">
        <v>197</v>
      </c>
      <c r="H33" s="159" t="s">
        <v>198</v>
      </c>
      <c r="I33" s="160">
        <f t="shared" si="3"/>
        <v>60.593618019709062</v>
      </c>
      <c r="J33" s="160">
        <f t="shared" si="4"/>
        <v>234.63162834350069</v>
      </c>
      <c r="K33" s="161"/>
      <c r="L33" s="90"/>
      <c r="M33" s="146">
        <f t="shared" si="5"/>
        <v>131.51102768653215</v>
      </c>
      <c r="N33" s="90"/>
    </row>
    <row r="34" spans="1:14" ht="69.599999999999994" customHeight="1" x14ac:dyDescent="0.25">
      <c r="A34" s="195"/>
      <c r="B34" s="24" t="s">
        <v>33</v>
      </c>
      <c r="C34" s="12" t="s">
        <v>117</v>
      </c>
      <c r="D34" s="10" t="s">
        <v>118</v>
      </c>
      <c r="E34" s="19" t="s">
        <v>179</v>
      </c>
      <c r="F34" s="20">
        <v>300</v>
      </c>
      <c r="G34" s="74" t="s">
        <v>120</v>
      </c>
      <c r="H34" s="46" t="s">
        <v>123</v>
      </c>
      <c r="I34" s="100">
        <f t="shared" si="3"/>
        <v>727.12341623650877</v>
      </c>
      <c r="J34" s="100">
        <f t="shared" si="4"/>
        <v>2815.5795401220084</v>
      </c>
      <c r="K34" s="86"/>
      <c r="L34" s="89"/>
      <c r="M34" s="147">
        <f t="shared" si="5"/>
        <v>1578.1323322383855</v>
      </c>
      <c r="N34" s="89"/>
    </row>
    <row r="35" spans="1:14" ht="90.75" customHeight="1" x14ac:dyDescent="0.25">
      <c r="A35" s="195"/>
      <c r="B35" s="24" t="s">
        <v>33</v>
      </c>
      <c r="C35" s="12" t="s">
        <v>121</v>
      </c>
      <c r="D35" s="10" t="s">
        <v>189</v>
      </c>
      <c r="E35" s="19" t="s">
        <v>184</v>
      </c>
      <c r="F35" s="20">
        <v>100</v>
      </c>
      <c r="G35" s="75" t="s">
        <v>122</v>
      </c>
      <c r="H35" s="46" t="s">
        <v>116</v>
      </c>
      <c r="I35" s="100">
        <f t="shared" si="3"/>
        <v>242.37447207883625</v>
      </c>
      <c r="J35" s="100">
        <f t="shared" si="4"/>
        <v>938.52651337400277</v>
      </c>
      <c r="K35" s="86"/>
      <c r="L35" s="89"/>
      <c r="M35" s="147">
        <f t="shared" si="5"/>
        <v>526.04411074612858</v>
      </c>
      <c r="N35" s="89"/>
    </row>
    <row r="36" spans="1:14" ht="90.75" thickBot="1" x14ac:dyDescent="0.3">
      <c r="A36" s="196"/>
      <c r="B36" s="24" t="s">
        <v>194</v>
      </c>
      <c r="C36" s="12" t="s">
        <v>188</v>
      </c>
      <c r="D36" s="10" t="s">
        <v>189</v>
      </c>
      <c r="E36" s="19" t="s">
        <v>190</v>
      </c>
      <c r="F36" s="20">
        <v>50</v>
      </c>
      <c r="G36" s="75" t="s">
        <v>105</v>
      </c>
      <c r="H36" s="46" t="s">
        <v>116</v>
      </c>
      <c r="I36" s="100">
        <f t="shared" si="3"/>
        <v>121.18723603941812</v>
      </c>
      <c r="J36" s="100">
        <f t="shared" si="4"/>
        <v>469.26325668700139</v>
      </c>
      <c r="K36" s="86"/>
      <c r="L36" s="89"/>
      <c r="M36" s="147">
        <f t="shared" si="5"/>
        <v>263.02205537306429</v>
      </c>
      <c r="N36" s="89"/>
    </row>
    <row r="37" spans="1:14" ht="15.75" thickBot="1" x14ac:dyDescent="0.3">
      <c r="A37" s="85"/>
      <c r="B37" s="25"/>
      <c r="C37" s="71"/>
      <c r="D37" s="26"/>
      <c r="E37" s="27"/>
      <c r="F37" s="151">
        <f>SUM(F32:F36)+F30</f>
        <v>2131</v>
      </c>
      <c r="G37" s="152"/>
      <c r="H37" s="153"/>
      <c r="I37" s="154">
        <f>SUM(I4:I36)-I31</f>
        <v>5165.0000000000018</v>
      </c>
      <c r="J37" s="154">
        <f>SUM(J4:J36)-J31</f>
        <v>20000.000000000004</v>
      </c>
      <c r="K37" s="154">
        <f>SUM(K4:K36)-K31</f>
        <v>0</v>
      </c>
      <c r="L37" s="154">
        <f>SUM(L4:L36)-L31</f>
        <v>0</v>
      </c>
      <c r="M37" s="154">
        <f>SUM(M4:M36)-M31</f>
        <v>11210</v>
      </c>
      <c r="N37" s="155"/>
    </row>
    <row r="38" spans="1:14" ht="30.75" customHeight="1" thickBot="1" x14ac:dyDescent="0.3">
      <c r="A38" s="197" t="s">
        <v>58</v>
      </c>
      <c r="B38" s="198"/>
      <c r="C38" s="198"/>
      <c r="D38" s="198"/>
      <c r="E38" s="198"/>
      <c r="F38" s="198"/>
      <c r="G38" s="198"/>
      <c r="H38" s="199"/>
      <c r="I38" s="45">
        <v>5165</v>
      </c>
      <c r="J38" s="45">
        <v>20000</v>
      </c>
      <c r="K38" s="103">
        <f>SUM(K31:K36)</f>
        <v>0</v>
      </c>
      <c r="L38" s="45">
        <f>SUM(L31:L36)</f>
        <v>0</v>
      </c>
      <c r="M38" s="45">
        <f>SUM(M4:M36)</f>
        <v>11210</v>
      </c>
      <c r="N38" s="45">
        <f>SUM(N31:N36)</f>
        <v>0</v>
      </c>
    </row>
    <row r="39" spans="1:14" ht="30.75" customHeight="1" thickBot="1" x14ac:dyDescent="0.3">
      <c r="A39" s="200" t="s">
        <v>59</v>
      </c>
      <c r="B39" s="201"/>
      <c r="C39" s="201"/>
      <c r="D39" s="201"/>
      <c r="E39" s="201"/>
      <c r="F39" s="201"/>
      <c r="G39" s="201"/>
      <c r="H39" s="202"/>
      <c r="I39" s="188">
        <f>SUM(I38:N38)</f>
        <v>36375</v>
      </c>
      <c r="J39" s="189"/>
      <c r="K39" s="189"/>
      <c r="L39" s="189"/>
      <c r="M39" s="189"/>
      <c r="N39" s="190"/>
    </row>
  </sheetData>
  <mergeCells count="17">
    <mergeCell ref="I39:N39"/>
    <mergeCell ref="B9:B13"/>
    <mergeCell ref="B31:H31"/>
    <mergeCell ref="A32:A36"/>
    <mergeCell ref="A38:H38"/>
    <mergeCell ref="A39:H39"/>
    <mergeCell ref="D9:D13"/>
    <mergeCell ref="H9:H13"/>
    <mergeCell ref="B28:B29"/>
    <mergeCell ref="A1:N1"/>
    <mergeCell ref="B24:B27"/>
    <mergeCell ref="B5:B8"/>
    <mergeCell ref="D16:D18"/>
    <mergeCell ref="B14:B20"/>
    <mergeCell ref="A2:A29"/>
    <mergeCell ref="B2:N2"/>
    <mergeCell ref="B21:B23"/>
  </mergeCells>
  <pageMargins left="0.7" right="0.7" top="0.75" bottom="0.75" header="0.3" footer="0.3"/>
  <pageSetup paperSize="8" scale="5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workbookViewId="0">
      <selection activeCell="A2" sqref="A2:XFD2"/>
    </sheetView>
  </sheetViews>
  <sheetFormatPr defaultColWidth="9.140625" defaultRowHeight="15" x14ac:dyDescent="0.25"/>
  <cols>
    <col min="1" max="1" width="120.5703125" style="13" customWidth="1"/>
    <col min="2" max="2" width="56.85546875" style="13" customWidth="1"/>
    <col min="3" max="16384" width="9.140625" style="3"/>
  </cols>
  <sheetData>
    <row r="1" spans="1:2" ht="41.25" customHeight="1" x14ac:dyDescent="0.25">
      <c r="A1" s="2" t="s">
        <v>11</v>
      </c>
    </row>
    <row r="2" spans="1:2" ht="15.75" x14ac:dyDescent="0.25">
      <c r="A2" s="51"/>
      <c r="B2" s="49"/>
    </row>
    <row r="3" spans="1:2" ht="45" customHeight="1" x14ac:dyDescent="0.25">
      <c r="A3" s="52" t="s">
        <v>186</v>
      </c>
      <c r="B3" s="49"/>
    </row>
    <row r="4" spans="1:2" ht="15.75" x14ac:dyDescent="0.25">
      <c r="A4" s="52"/>
      <c r="B4" s="49"/>
    </row>
    <row r="5" spans="1:2" ht="41.25" customHeight="1" x14ac:dyDescent="0.25">
      <c r="A5" s="51" t="s">
        <v>55</v>
      </c>
      <c r="B5" s="49"/>
    </row>
    <row r="6" spans="1:2" ht="45" customHeight="1" x14ac:dyDescent="0.25">
      <c r="A6" s="52" t="s">
        <v>102</v>
      </c>
      <c r="B6" s="49"/>
    </row>
    <row r="7" spans="1:2" x14ac:dyDescent="0.25">
      <c r="B7" s="49"/>
    </row>
    <row r="8" spans="1:2" x14ac:dyDescent="0.25">
      <c r="B8" s="49"/>
    </row>
    <row r="9" spans="1:2" x14ac:dyDescent="0.25">
      <c r="B9" s="49"/>
    </row>
    <row r="10" spans="1:2" x14ac:dyDescent="0.25">
      <c r="B10" s="49"/>
    </row>
    <row r="11" spans="1:2" x14ac:dyDescent="0.25">
      <c r="A11" s="48"/>
      <c r="B11" s="49"/>
    </row>
    <row r="12" spans="1:2" x14ac:dyDescent="0.25">
      <c r="B12" s="49"/>
    </row>
    <row r="13" spans="1:2" x14ac:dyDescent="0.25">
      <c r="B13" s="49"/>
    </row>
    <row r="14" spans="1:2" x14ac:dyDescent="0.25">
      <c r="B14" s="49"/>
    </row>
    <row r="15" spans="1:2" x14ac:dyDescent="0.25">
      <c r="B15" s="49"/>
    </row>
    <row r="16" spans="1:2" x14ac:dyDescent="0.25">
      <c r="B16" s="49"/>
    </row>
    <row r="17" spans="1:2" x14ac:dyDescent="0.25">
      <c r="A17" s="48"/>
      <c r="B17" s="49"/>
    </row>
    <row r="18" spans="1:2" x14ac:dyDescent="0.25">
      <c r="B18" s="49"/>
    </row>
    <row r="19" spans="1:2" x14ac:dyDescent="0.25">
      <c r="B19" s="49"/>
    </row>
    <row r="20" spans="1:2" x14ac:dyDescent="0.25">
      <c r="B20" s="49"/>
    </row>
    <row r="21" spans="1:2" x14ac:dyDescent="0.25">
      <c r="B21" s="49"/>
    </row>
    <row r="22" spans="1:2" x14ac:dyDescent="0.25">
      <c r="B22" s="49"/>
    </row>
    <row r="23" spans="1:2" x14ac:dyDescent="0.25">
      <c r="A23" s="48"/>
      <c r="B23" s="49"/>
    </row>
    <row r="24" spans="1:2" x14ac:dyDescent="0.25">
      <c r="B24" s="49"/>
    </row>
    <row r="25" spans="1:2" x14ac:dyDescent="0.25">
      <c r="A25" s="50"/>
      <c r="B25" s="49"/>
    </row>
    <row r="26" spans="1:2" x14ac:dyDescent="0.25">
      <c r="B26" s="49"/>
    </row>
    <row r="27" spans="1:2" x14ac:dyDescent="0.25">
      <c r="A27" s="50"/>
      <c r="B27" s="49"/>
    </row>
    <row r="28" spans="1:2" x14ac:dyDescent="0.25">
      <c r="B28" s="49"/>
    </row>
    <row r="29" spans="1:2" x14ac:dyDescent="0.25">
      <c r="B29" s="49"/>
    </row>
    <row r="30" spans="1:2" x14ac:dyDescent="0.25">
      <c r="B30" s="4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33"/>
  <sheetViews>
    <sheetView topLeftCell="A4" workbookViewId="0">
      <selection activeCell="B6" sqref="B6"/>
    </sheetView>
  </sheetViews>
  <sheetFormatPr defaultColWidth="9.140625" defaultRowHeight="15" x14ac:dyDescent="0.25"/>
  <cols>
    <col min="1" max="1" width="42.140625" style="29" customWidth="1"/>
    <col min="2" max="2" width="77.28515625" style="29" customWidth="1"/>
    <col min="3" max="16384" width="9.140625" style="30"/>
  </cols>
  <sheetData>
    <row r="1" spans="1:2" ht="60" x14ac:dyDescent="0.25">
      <c r="A1" s="212" t="s">
        <v>13</v>
      </c>
      <c r="B1" s="59" t="s">
        <v>70</v>
      </c>
    </row>
    <row r="2" spans="1:2" ht="30" x14ac:dyDescent="0.25">
      <c r="A2" s="213"/>
      <c r="B2" s="60" t="s">
        <v>35</v>
      </c>
    </row>
    <row r="3" spans="1:2" x14ac:dyDescent="0.25">
      <c r="A3" s="213"/>
      <c r="B3" s="60" t="s">
        <v>71</v>
      </c>
    </row>
    <row r="4" spans="1:2" ht="30" x14ac:dyDescent="0.25">
      <c r="A4" s="213"/>
      <c r="B4" s="60" t="s">
        <v>36</v>
      </c>
    </row>
    <row r="5" spans="1:2" ht="45.75" thickBot="1" x14ac:dyDescent="0.3">
      <c r="A5" s="214"/>
      <c r="B5" s="61" t="s">
        <v>72</v>
      </c>
    </row>
    <row r="6" spans="1:2" ht="45" x14ac:dyDescent="0.25">
      <c r="A6" s="212" t="s">
        <v>14</v>
      </c>
      <c r="B6" s="56" t="s">
        <v>73</v>
      </c>
    </row>
    <row r="7" spans="1:2" ht="30" x14ac:dyDescent="0.25">
      <c r="A7" s="213"/>
      <c r="B7" s="57" t="s">
        <v>74</v>
      </c>
    </row>
    <row r="8" spans="1:2" ht="45" x14ac:dyDescent="0.25">
      <c r="A8" s="213"/>
      <c r="B8" s="57" t="s">
        <v>75</v>
      </c>
    </row>
    <row r="9" spans="1:2" ht="30" x14ac:dyDescent="0.25">
      <c r="A9" s="213"/>
      <c r="B9" s="57" t="s">
        <v>76</v>
      </c>
    </row>
    <row r="10" spans="1:2" ht="60" x14ac:dyDescent="0.25">
      <c r="A10" s="213"/>
      <c r="B10" s="57" t="s">
        <v>77</v>
      </c>
    </row>
    <row r="11" spans="1:2" ht="30" x14ac:dyDescent="0.25">
      <c r="A11" s="213"/>
      <c r="B11" s="57" t="s">
        <v>78</v>
      </c>
    </row>
    <row r="12" spans="1:2" ht="60" x14ac:dyDescent="0.25">
      <c r="A12" s="213"/>
      <c r="B12" s="57" t="s">
        <v>79</v>
      </c>
    </row>
    <row r="13" spans="1:2" ht="30.75" thickBot="1" x14ac:dyDescent="0.3">
      <c r="A13" s="214"/>
      <c r="B13" s="58" t="s">
        <v>80</v>
      </c>
    </row>
    <row r="14" spans="1:2" ht="30" x14ac:dyDescent="0.25">
      <c r="A14" s="212" t="s">
        <v>15</v>
      </c>
      <c r="B14" s="56" t="s">
        <v>81</v>
      </c>
    </row>
    <row r="15" spans="1:2" ht="30" x14ac:dyDescent="0.25">
      <c r="A15" s="213"/>
      <c r="B15" s="57" t="s">
        <v>82</v>
      </c>
    </row>
    <row r="16" spans="1:2" ht="30" x14ac:dyDescent="0.25">
      <c r="A16" s="213"/>
      <c r="B16" s="57" t="s">
        <v>83</v>
      </c>
    </row>
    <row r="17" spans="1:2" ht="30" x14ac:dyDescent="0.25">
      <c r="A17" s="213"/>
      <c r="B17" s="57" t="s">
        <v>84</v>
      </c>
    </row>
    <row r="18" spans="1:2" ht="30" x14ac:dyDescent="0.25">
      <c r="A18" s="213"/>
      <c r="B18" s="57" t="s">
        <v>85</v>
      </c>
    </row>
    <row r="19" spans="1:2" ht="30.75" thickBot="1" x14ac:dyDescent="0.3">
      <c r="A19" s="214"/>
      <c r="B19" s="58" t="s">
        <v>86</v>
      </c>
    </row>
    <row r="20" spans="1:2" ht="45" x14ac:dyDescent="0.25">
      <c r="A20" s="212" t="s">
        <v>16</v>
      </c>
      <c r="B20" s="56" t="s">
        <v>64</v>
      </c>
    </row>
    <row r="21" spans="1:2" ht="60" x14ac:dyDescent="0.25">
      <c r="A21" s="213"/>
      <c r="B21" s="57" t="s">
        <v>65</v>
      </c>
    </row>
    <row r="22" spans="1:2" ht="30" x14ac:dyDescent="0.25">
      <c r="A22" s="213"/>
      <c r="B22" s="57" t="s">
        <v>66</v>
      </c>
    </row>
    <row r="23" spans="1:2" ht="45" x14ac:dyDescent="0.25">
      <c r="A23" s="213"/>
      <c r="B23" s="57" t="s">
        <v>67</v>
      </c>
    </row>
    <row r="24" spans="1:2" ht="60" x14ac:dyDescent="0.25">
      <c r="A24" s="213"/>
      <c r="B24" s="57" t="s">
        <v>68</v>
      </c>
    </row>
    <row r="25" spans="1:2" ht="75.75" thickBot="1" x14ac:dyDescent="0.3">
      <c r="A25" s="214"/>
      <c r="B25" s="58" t="s">
        <v>69</v>
      </c>
    </row>
    <row r="26" spans="1:2" ht="60" x14ac:dyDescent="0.25">
      <c r="A26" s="212" t="s">
        <v>17</v>
      </c>
      <c r="B26" s="32" t="s">
        <v>37</v>
      </c>
    </row>
    <row r="27" spans="1:2" ht="30.75" thickBot="1" x14ac:dyDescent="0.3">
      <c r="A27" s="214"/>
      <c r="B27" s="33" t="s">
        <v>38</v>
      </c>
    </row>
    <row r="28" spans="1:2" ht="60" x14ac:dyDescent="0.25">
      <c r="A28" s="212" t="s">
        <v>39</v>
      </c>
      <c r="B28" s="32" t="s">
        <v>40</v>
      </c>
    </row>
    <row r="29" spans="1:2" ht="15.75" thickBot="1" x14ac:dyDescent="0.3">
      <c r="A29" s="214"/>
      <c r="B29" s="33" t="s">
        <v>41</v>
      </c>
    </row>
    <row r="30" spans="1:2" ht="45" x14ac:dyDescent="0.25">
      <c r="A30" s="209" t="s">
        <v>18</v>
      </c>
      <c r="B30" s="56" t="s">
        <v>60</v>
      </c>
    </row>
    <row r="31" spans="1:2" ht="45" x14ac:dyDescent="0.25">
      <c r="A31" s="210"/>
      <c r="B31" s="57" t="s">
        <v>61</v>
      </c>
    </row>
    <row r="32" spans="1:2" ht="60" x14ac:dyDescent="0.25">
      <c r="A32" s="210"/>
      <c r="B32" s="57" t="s">
        <v>62</v>
      </c>
    </row>
    <row r="33" spans="1:2" ht="30.75" thickBot="1" x14ac:dyDescent="0.3">
      <c r="A33" s="211"/>
      <c r="B33" s="58" t="s">
        <v>63</v>
      </c>
    </row>
  </sheetData>
  <mergeCells count="7">
    <mergeCell ref="A30:A33"/>
    <mergeCell ref="A1:A5"/>
    <mergeCell ref="A6:A13"/>
    <mergeCell ref="A14:A19"/>
    <mergeCell ref="A20:A25"/>
    <mergeCell ref="A26:A27"/>
    <mergeCell ref="A28:A29"/>
  </mergeCells>
  <pageMargins left="0.7" right="0.7" top="0.75" bottom="0.75" header="0.3" footer="0.3"/>
  <pageSetup paperSize="9" scale="73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3"/>
  <sheetViews>
    <sheetView workbookViewId="0">
      <selection activeCell="A5" sqref="A5"/>
    </sheetView>
  </sheetViews>
  <sheetFormatPr defaultColWidth="9.140625" defaultRowHeight="15" x14ac:dyDescent="0.25"/>
  <cols>
    <col min="1" max="1" width="91.5703125" style="30" customWidth="1"/>
    <col min="2" max="16384" width="9.140625" style="30"/>
  </cols>
  <sheetData>
    <row r="1" spans="1:1" ht="51.75" customHeight="1" x14ac:dyDescent="0.25">
      <c r="A1" s="63" t="s">
        <v>47</v>
      </c>
    </row>
    <row r="2" spans="1:1" ht="36.75" customHeight="1" x14ac:dyDescent="0.25">
      <c r="A2" s="29" t="s">
        <v>87</v>
      </c>
    </row>
    <row r="3" spans="1:1" ht="120" x14ac:dyDescent="0.25">
      <c r="A3" s="34" t="s">
        <v>48</v>
      </c>
    </row>
    <row r="4" spans="1:1" ht="60" x14ac:dyDescent="0.25">
      <c r="A4" s="29" t="s">
        <v>49</v>
      </c>
    </row>
    <row r="5" spans="1:1" ht="38.25" customHeight="1" x14ac:dyDescent="0.25">
      <c r="A5" s="64" t="s">
        <v>88</v>
      </c>
    </row>
    <row r="6" spans="1:1" ht="58.5" customHeight="1" x14ac:dyDescent="0.25">
      <c r="A6" s="29" t="s">
        <v>50</v>
      </c>
    </row>
    <row r="7" spans="1:1" ht="38.25" customHeight="1" x14ac:dyDescent="0.25">
      <c r="A7" s="29" t="s">
        <v>51</v>
      </c>
    </row>
    <row r="9" spans="1:1" x14ac:dyDescent="0.25">
      <c r="A9" s="36"/>
    </row>
    <row r="11" spans="1:1" x14ac:dyDescent="0.25">
      <c r="A11" s="36"/>
    </row>
    <row r="13" spans="1:1" x14ac:dyDescent="0.25">
      <c r="A13" s="3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A3" sqref="A3"/>
    </sheetView>
  </sheetViews>
  <sheetFormatPr defaultColWidth="9.140625" defaultRowHeight="15" x14ac:dyDescent="0.25"/>
  <cols>
    <col min="1" max="1" width="79.7109375" style="30" customWidth="1"/>
    <col min="2" max="16384" width="9.140625" style="30"/>
  </cols>
  <sheetData>
    <row r="1" spans="1:1" ht="60" x14ac:dyDescent="0.25">
      <c r="A1" s="31" t="s">
        <v>42</v>
      </c>
    </row>
    <row r="2" spans="1:1" ht="165" x14ac:dyDescent="0.25">
      <c r="A2" s="31" t="s">
        <v>43</v>
      </c>
    </row>
    <row r="3" spans="1:1" ht="105" x14ac:dyDescent="0.25">
      <c r="A3" s="31" t="s">
        <v>44</v>
      </c>
    </row>
    <row r="4" spans="1:1" ht="105" x14ac:dyDescent="0.25">
      <c r="A4" s="31" t="s">
        <v>45</v>
      </c>
    </row>
    <row r="5" spans="1:1" ht="75" x14ac:dyDescent="0.25">
      <c r="A5" s="31" t="s">
        <v>46</v>
      </c>
    </row>
    <row r="6" spans="1:1" x14ac:dyDescent="0.25">
      <c r="A6" s="29"/>
    </row>
    <row r="7" spans="1:1" x14ac:dyDescent="0.25">
      <c r="A7" s="29"/>
    </row>
    <row r="8" spans="1:1" x14ac:dyDescent="0.25">
      <c r="A8" s="29"/>
    </row>
    <row r="9" spans="1:1" x14ac:dyDescent="0.25">
      <c r="A9" s="29"/>
    </row>
    <row r="10" spans="1:1" x14ac:dyDescent="0.25">
      <c r="A10" s="2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3"/>
  <sheetViews>
    <sheetView workbookViewId="0">
      <selection activeCell="A9" sqref="A9"/>
    </sheetView>
  </sheetViews>
  <sheetFormatPr defaultRowHeight="15" x14ac:dyDescent="0.25"/>
  <cols>
    <col min="1" max="1" width="95.5703125" customWidth="1"/>
  </cols>
  <sheetData>
    <row r="1" spans="1:1" ht="45" x14ac:dyDescent="0.25">
      <c r="A1" s="62" t="s">
        <v>89</v>
      </c>
    </row>
    <row r="2" spans="1:1" x14ac:dyDescent="0.25">
      <c r="A2" s="62" t="s">
        <v>52</v>
      </c>
    </row>
    <row r="3" spans="1:1" ht="30" x14ac:dyDescent="0.25">
      <c r="A3" s="62" t="s">
        <v>91</v>
      </c>
    </row>
    <row r="4" spans="1:1" ht="30" x14ac:dyDescent="0.25">
      <c r="A4" s="62" t="s">
        <v>94</v>
      </c>
    </row>
    <row r="5" spans="1:1" ht="30" x14ac:dyDescent="0.25">
      <c r="A5" s="35" t="s">
        <v>53</v>
      </c>
    </row>
    <row r="6" spans="1:1" ht="45" x14ac:dyDescent="0.25">
      <c r="A6" s="35" t="s">
        <v>95</v>
      </c>
    </row>
    <row r="7" spans="1:1" ht="30" x14ac:dyDescent="0.25">
      <c r="A7" s="35" t="s">
        <v>54</v>
      </c>
    </row>
    <row r="8" spans="1:1" ht="30" x14ac:dyDescent="0.25">
      <c r="A8" s="62" t="s">
        <v>92</v>
      </c>
    </row>
    <row r="9" spans="1:1" s="30" customFormat="1" ht="36" customHeight="1" x14ac:dyDescent="0.25">
      <c r="A9" s="64" t="s">
        <v>90</v>
      </c>
    </row>
    <row r="10" spans="1:1" ht="50.25" customHeight="1" x14ac:dyDescent="0.25">
      <c r="A10" s="62" t="s">
        <v>93</v>
      </c>
    </row>
    <row r="11" spans="1:1" x14ac:dyDescent="0.25">
      <c r="A11" s="35"/>
    </row>
    <row r="13" spans="1:1" x14ac:dyDescent="0.25">
      <c r="A13" s="3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Előlap</vt:lpstr>
      <vt:lpstr>Szolgáltatási terv</vt:lpstr>
      <vt:lpstr>Záradék</vt:lpstr>
      <vt:lpstr>Alapszolg fa.</vt:lpstr>
      <vt:lpstr>Jogszabályi előírás</vt:lpstr>
      <vt:lpstr>Kormányzati funkciókód</vt:lpstr>
      <vt:lpstr>Ált. infó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Török Gabriella Rita</dc:creator>
  <cp:lastModifiedBy>mikone</cp:lastModifiedBy>
  <cp:lastPrinted>2023-03-06T13:21:35Z</cp:lastPrinted>
  <dcterms:created xsi:type="dcterms:W3CDTF">2018-12-01T10:26:04Z</dcterms:created>
  <dcterms:modified xsi:type="dcterms:W3CDTF">2024-02-15T12:02:57Z</dcterms:modified>
</cp:coreProperties>
</file>